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y li\Desktop\P&amp;T - Accessible Docs - April Mtg\Good to go\"/>
    </mc:Choice>
  </mc:AlternateContent>
  <bookViews>
    <workbookView xWindow="38295" yWindow="-105" windowWidth="38625" windowHeight="21105"/>
  </bookViews>
  <sheets>
    <sheet name="Lidcaine Patches" sheetId="1" r:id="rId1"/>
  </sheets>
  <definedNames>
    <definedName name="_xlnm.Print_Area" localSheetId="0">'Lidcaine Patches'!$A$1:$N$44</definedName>
    <definedName name="_xlnm.Print_Titles" localSheetId="0">'Lidcaine Patches'!$1:$1</definedName>
    <definedName name="Title_NDC..N37" localSheetId="0">Table1[[#Headers],[NDC]]</definedName>
    <definedName name="Title_RxCUI..G44" localSheetId="0">Table2[[#Headers],[RxCUI]]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E43" i="1"/>
  <c r="F42" i="1"/>
  <c r="E42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2" i="1"/>
  <c r="J36" i="1"/>
  <c r="J37" i="1"/>
  <c r="J3" i="1"/>
  <c r="M3" i="1" s="1"/>
  <c r="J4" i="1"/>
  <c r="M4" i="1" s="1"/>
  <c r="J5" i="1"/>
  <c r="J6" i="1"/>
  <c r="J7" i="1"/>
  <c r="J8" i="1"/>
  <c r="J9" i="1"/>
  <c r="J10" i="1"/>
  <c r="J11" i="1"/>
  <c r="J14" i="1"/>
  <c r="J15" i="1"/>
  <c r="M15" i="1" s="1"/>
  <c r="J16" i="1"/>
  <c r="J17" i="1"/>
  <c r="J18" i="1"/>
  <c r="J19" i="1"/>
  <c r="J21" i="1"/>
  <c r="J22" i="1"/>
  <c r="J23" i="1"/>
  <c r="J24" i="1"/>
  <c r="J25" i="1"/>
  <c r="J26" i="1"/>
  <c r="J27" i="1"/>
  <c r="M27" i="1" s="1"/>
  <c r="J28" i="1"/>
  <c r="M28" i="1" s="1"/>
  <c r="J29" i="1"/>
  <c r="J30" i="1"/>
  <c r="J31" i="1"/>
  <c r="J32" i="1"/>
  <c r="J33" i="1"/>
  <c r="J34" i="1"/>
  <c r="J35" i="1"/>
  <c r="J2" i="1"/>
  <c r="M16" i="1" l="1"/>
  <c r="M37" i="1"/>
  <c r="M36" i="1"/>
  <c r="G44" i="1" s="1"/>
  <c r="M14" i="1"/>
  <c r="M11" i="1"/>
  <c r="M2" i="1"/>
  <c r="M23" i="1"/>
  <c r="M34" i="1"/>
  <c r="M26" i="1"/>
  <c r="M25" i="1"/>
  <c r="M24" i="1"/>
  <c r="M35" i="1"/>
  <c r="M22" i="1"/>
  <c r="M9" i="1"/>
  <c r="M32" i="1"/>
  <c r="M19" i="1"/>
  <c r="M30" i="1"/>
  <c r="M18" i="1"/>
  <c r="M6" i="1"/>
  <c r="M31" i="1"/>
  <c r="M17" i="1"/>
  <c r="M5" i="1"/>
  <c r="M33" i="1"/>
  <c r="M7" i="1"/>
  <c r="M29" i="1"/>
  <c r="M8" i="1"/>
  <c r="M10" i="1"/>
  <c r="M21" i="1"/>
  <c r="G42" i="1" l="1"/>
  <c r="G43" i="1"/>
</calcChain>
</file>

<file path=xl/sharedStrings.xml><?xml version="1.0" encoding="utf-8"?>
<sst xmlns="http://schemas.openxmlformats.org/spreadsheetml/2006/main" count="266" uniqueCount="79">
  <si>
    <t>NDC</t>
  </si>
  <si>
    <t>LABEL NAME</t>
  </si>
  <si>
    <t>GENERIC NAME</t>
  </si>
  <si>
    <t>TOTAL PAID</t>
  </si>
  <si>
    <t>PACKAGE SIZE</t>
  </si>
  <si>
    <t>LIDOCAINE</t>
  </si>
  <si>
    <t>00378905593</t>
  </si>
  <si>
    <t>LIDOCAINE 5% PATCH</t>
  </si>
  <si>
    <t>00536120207</t>
  </si>
  <si>
    <t>LIDOCAINE PAIN RELIEF 4% PATCH</t>
  </si>
  <si>
    <t>00536120215</t>
  </si>
  <si>
    <t>00591267911</t>
  </si>
  <si>
    <t>00591267930</t>
  </si>
  <si>
    <t>00591352511</t>
  </si>
  <si>
    <t>00591352530</t>
  </si>
  <si>
    <t>00603188010</t>
  </si>
  <si>
    <t>00603188016</t>
  </si>
  <si>
    <t>41167005840</t>
  </si>
  <si>
    <t>ASPERCREME LIDOCAINE 4% PATCH</t>
  </si>
  <si>
    <t>41167005842</t>
  </si>
  <si>
    <t>41167005847</t>
  </si>
  <si>
    <t>42858011830</t>
  </si>
  <si>
    <t>45611000936</t>
  </si>
  <si>
    <t>LIDOCARE 4% PATCH</t>
  </si>
  <si>
    <t>45611000938</t>
  </si>
  <si>
    <t>46122045021</t>
  </si>
  <si>
    <t>46581083001</t>
  </si>
  <si>
    <t>SALONPAS 4% PATCH</t>
  </si>
  <si>
    <t>46581083006</t>
  </si>
  <si>
    <t>49035013606</t>
  </si>
  <si>
    <t>EQ LIDOCAINE PAIN RLF 4% PATCH</t>
  </si>
  <si>
    <t>50428057834</t>
  </si>
  <si>
    <t>CVS PAIN RELIEF(LIDO) 4% PATCH</t>
  </si>
  <si>
    <t>50488200401</t>
  </si>
  <si>
    <t>LIDOCAINE 4% PATCH</t>
  </si>
  <si>
    <t>59088039654</t>
  </si>
  <si>
    <t>59088039682</t>
  </si>
  <si>
    <t>60760088005</t>
  </si>
  <si>
    <t>62011041501</t>
  </si>
  <si>
    <t>HM LIDOCAINE 4% PATCH</t>
  </si>
  <si>
    <t>63481068701</t>
  </si>
  <si>
    <t>LIDODERM 5% PATCH</t>
  </si>
  <si>
    <t>63481068706</t>
  </si>
  <si>
    <t>65162079104</t>
  </si>
  <si>
    <t>65162079108</t>
  </si>
  <si>
    <t>70000036601</t>
  </si>
  <si>
    <t>70000055701</t>
  </si>
  <si>
    <t>71399388406</t>
  </si>
  <si>
    <t>ASPERFLEX PAIN RELIEF 4% PATCH</t>
  </si>
  <si>
    <t>73317686605</t>
  </si>
  <si>
    <t>73354127902</t>
  </si>
  <si>
    <t>LIDO KING 4% PATCH</t>
  </si>
  <si>
    <t>ACTIVE INGREDIENT STRENGTH</t>
  </si>
  <si>
    <t>DOSAGE FORM</t>
  </si>
  <si>
    <t>PATCH</t>
  </si>
  <si>
    <t>LIDOCAINE 5%</t>
  </si>
  <si>
    <t>LIDOCAINE 4%</t>
  </si>
  <si>
    <t>RxCUI</t>
  </si>
  <si>
    <t>1737778</t>
  </si>
  <si>
    <t>1745091</t>
  </si>
  <si>
    <t>PRICE PER UNIT</t>
  </si>
  <si>
    <t>PRICE PER PKG</t>
  </si>
  <si>
    <t>UNITS PER DAY</t>
  </si>
  <si>
    <t>DAYS SUPPLY PER PKG</t>
  </si>
  <si>
    <t>PRICE PER DAY</t>
  </si>
  <si>
    <t>CLAIM COUNT</t>
  </si>
  <si>
    <t>2001434</t>
  </si>
  <si>
    <t>69557011101</t>
  </si>
  <si>
    <t>ZTLIDO 1.8% TOPICAL SYSTEM</t>
  </si>
  <si>
    <t>69557011130</t>
  </si>
  <si>
    <t>NOT APPLICABLE</t>
  </si>
  <si>
    <t>LIDOCAINE 1.8%</t>
  </si>
  <si>
    <t>ACTIVE INGREDIENTS</t>
  </si>
  <si>
    <t>STRENGTH</t>
  </si>
  <si>
    <t>4%</t>
  </si>
  <si>
    <t>5%</t>
  </si>
  <si>
    <t>1.8%</t>
  </si>
  <si>
    <t>AVERAGE PRICE PER DAY</t>
  </si>
  <si>
    <t>average excluding high price 4%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</si>
</sst>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.00000_);_(* \(#,##0.00000\);_(* &quot;-&quot;??_);_(@_)"/>
    <numFmt numFmtId="166" formatCode="0.00000"/>
    <numFmt numFmtId="167" formatCode="_(* #,##0_);_(* \(#,##0\);_(* &quot;-&quot;??_);_(@_)"/>
  </numFmts>
  <fonts count="7" x14ac:knownFonts="1">
    <font>
      <sz val="10"/>
      <color theme="1"/>
      <name val="Arial"/>
      <family val="2"/>
    </font>
    <font>
      <sz val="10"/>
      <color indexed="8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164" fontId="4" fillId="2" borderId="7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1" applyNumberFormat="1" applyFont="1" applyBorder="1" applyAlignment="1" applyProtection="1">
      <alignment vertical="center"/>
      <protection locked="0"/>
    </xf>
    <xf numFmtId="49" fontId="4" fillId="0" borderId="2" xfId="1" applyNumberFormat="1" applyFont="1" applyBorder="1" applyAlignment="1" applyProtection="1">
      <alignment vertical="center"/>
      <protection locked="0"/>
    </xf>
    <xf numFmtId="3" fontId="4" fillId="0" borderId="2" xfId="1" applyNumberFormat="1" applyFont="1" applyBorder="1" applyAlignment="1" applyProtection="1">
      <alignment horizontal="right"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66" fontId="5" fillId="0" borderId="1" xfId="0" applyNumberFormat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right" vertical="center"/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49" fontId="4" fillId="0" borderId="5" xfId="1" applyNumberFormat="1" applyFont="1" applyBorder="1" applyAlignment="1" applyProtection="1">
      <alignment horizontal="center" vertical="center"/>
      <protection locked="0"/>
    </xf>
    <xf numFmtId="49" fontId="4" fillId="0" borderId="1" xfId="1" applyNumberFormat="1" applyFont="1" applyBorder="1" applyAlignment="1" applyProtection="1">
      <alignment vertical="center"/>
      <protection locked="0"/>
    </xf>
    <xf numFmtId="3" fontId="4" fillId="0" borderId="1" xfId="1" applyNumberFormat="1" applyFont="1" applyBorder="1" applyAlignment="1" applyProtection="1">
      <alignment horizontal="right" vertical="center"/>
      <protection locked="0"/>
    </xf>
    <xf numFmtId="164" fontId="4" fillId="0" borderId="1" xfId="1" applyNumberFormat="1" applyFont="1" applyBorder="1" applyAlignment="1" applyProtection="1">
      <alignment horizontal="right" vertical="center"/>
      <protection locked="0"/>
    </xf>
    <xf numFmtId="0" fontId="4" fillId="0" borderId="1" xfId="1" applyFont="1" applyBorder="1" applyAlignment="1" applyProtection="1">
      <alignment horizontal="right" vertical="center"/>
      <protection locked="0"/>
    </xf>
    <xf numFmtId="49" fontId="4" fillId="0" borderId="4" xfId="1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3" applyNumberFormat="1" applyFont="1" applyBorder="1" applyAlignment="1" applyProtection="1">
      <alignment vertical="center" wrapText="1"/>
      <protection locked="0"/>
    </xf>
    <xf numFmtId="49" fontId="4" fillId="0" borderId="1" xfId="3" applyNumberFormat="1" applyFont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166" fontId="4" fillId="0" borderId="1" xfId="3" applyNumberFormat="1" applyFont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horizontal="right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4" fillId="0" borderId="9" xfId="3" applyNumberFormat="1" applyFont="1" applyBorder="1" applyAlignment="1" applyProtection="1">
      <alignment vertical="center" wrapText="1"/>
      <protection locked="0"/>
    </xf>
    <xf numFmtId="49" fontId="4" fillId="0" borderId="2" xfId="3" applyNumberFormat="1" applyFont="1" applyBorder="1" applyAlignment="1" applyProtection="1">
      <alignment vertical="center" wrapText="1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166" fontId="4" fillId="0" borderId="2" xfId="3" applyNumberFormat="1" applyFont="1" applyBorder="1" applyAlignment="1" applyProtection="1">
      <alignment vertical="center" wrapText="1"/>
      <protection locked="0"/>
    </xf>
    <xf numFmtId="0" fontId="4" fillId="0" borderId="2" xfId="3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164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1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1" applyNumberFormat="1" applyFont="1" applyBorder="1" applyAlignment="1" applyProtection="1">
      <alignment horizontal="center" vertical="center"/>
      <protection locked="0"/>
    </xf>
    <xf numFmtId="167" fontId="5" fillId="0" borderId="1" xfId="2" applyNumberFormat="1" applyFont="1" applyBorder="1" applyAlignment="1" applyProtection="1">
      <alignment vertical="center"/>
      <protection locked="0"/>
    </xf>
    <xf numFmtId="164" fontId="5" fillId="0" borderId="1" xfId="2" applyNumberFormat="1" applyFont="1" applyBorder="1" applyAlignment="1" applyProtection="1">
      <alignment vertical="center"/>
      <protection locked="0"/>
    </xf>
    <xf numFmtId="164" fontId="5" fillId="0" borderId="4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1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vertical="center"/>
      <protection locked="0"/>
    </xf>
    <xf numFmtId="8" fontId="5" fillId="0" borderId="1" xfId="0" applyNumberFormat="1" applyFont="1" applyBorder="1" applyAlignment="1" applyProtection="1">
      <alignment vertical="center"/>
      <protection locked="0"/>
    </xf>
    <xf numFmtId="164" fontId="5" fillId="0" borderId="1" xfId="0" applyNumberFormat="1" applyFont="1" applyBorder="1" applyAlignment="1" applyProtection="1">
      <alignment vertical="center"/>
    </xf>
  </cellXfs>
  <cellStyles count="4">
    <cellStyle name="Comma" xfId="2" builtinId="3"/>
    <cellStyle name="Normal" xfId="0" builtinId="0"/>
    <cellStyle name="Normal_Lidcaine Patches" xfId="3"/>
    <cellStyle name="Normal_Sheet1" xfId="1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  <protection locked="0" hidden="0"/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  <protection locked="0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N37" totalsRowShown="0" headerRowDxfId="30" dataDxfId="28" headerRowBorderDxfId="29" tableBorderDxfId="27" totalsRowBorderDxfId="26">
  <autoFilter ref="A1:N37"/>
  <tableColumns count="14">
    <tableColumn id="1" name="NDC" dataDxfId="25" dataCellStyle="Normal_Sheet1"/>
    <tableColumn id="2" name="LABEL NAME" dataDxfId="24" dataCellStyle="Normal_Sheet1"/>
    <tableColumn id="3" name="GENERIC NAME" dataDxfId="23" dataCellStyle="Normal_Sheet1"/>
    <tableColumn id="4" name="ACTIVE INGREDIENT STRENGTH" dataDxfId="22" dataCellStyle="Normal_Sheet1"/>
    <tableColumn id="5" name="DOSAGE FORM" dataDxfId="21" dataCellStyle="Normal_Sheet1"/>
    <tableColumn id="6" name="CLAIM COUNT" dataDxfId="20" dataCellStyle="Normal_Sheet1"/>
    <tableColumn id="7" name="TOTAL PAID" dataDxfId="19" dataCellStyle="Normal_Sheet1"/>
    <tableColumn id="8" name="PRICE PER UNIT" dataDxfId="18"/>
    <tableColumn id="9" name="PACKAGE SIZE" dataDxfId="17" dataCellStyle="Normal_Sheet1"/>
    <tableColumn id="10" name="PRICE PER PKG" dataDxfId="16">
      <calculatedColumnFormula>I2*H2</calculatedColumnFormula>
    </tableColumn>
    <tableColumn id="11" name="UNITS PER DAY" dataDxfId="15"/>
    <tableColumn id="12" name="DAYS SUPPLY PER PKG" dataDxfId="14">
      <calculatedColumnFormula>ROUND(I2/K2,1)</calculatedColumnFormula>
    </tableColumn>
    <tableColumn id="13" name="PRICE PER DAY" dataDxfId="13">
      <calculatedColumnFormula>J2/L2</calculatedColumnFormula>
    </tableColumn>
    <tableColumn id="14" name="RxCUI" dataDxfId="12" dataCellStyle="Normal_Sheet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Lidocaine Patches"/>
    </ext>
  </extLst>
</table>
</file>

<file path=xl/tables/table2.xml><?xml version="1.0" encoding="utf-8"?>
<table xmlns="http://schemas.openxmlformats.org/spreadsheetml/2006/main" id="2" name="Table2" displayName="Table2" ref="A41:G44" totalsRowShown="0" headerRowDxfId="11" dataDxfId="9" headerRowBorderDxfId="10" tableBorderDxfId="8" totalsRowBorderDxfId="7">
  <autoFilter ref="A41:G44"/>
  <tableColumns count="7">
    <tableColumn id="1" name="RxCUI" dataDxfId="6"/>
    <tableColumn id="2" name="ACTIVE INGREDIENTS" dataDxfId="5" dataCellStyle="Normal_Lidcaine Patches"/>
    <tableColumn id="3" name="STRENGTH" dataDxfId="4"/>
    <tableColumn id="4" name="DOSAGE FORM" dataDxfId="3" dataCellStyle="Normal_Sheet1"/>
    <tableColumn id="5" name="CLAIM COUNT" dataDxfId="2"/>
    <tableColumn id="6" name="TOTAL PAID" dataDxfId="1"/>
    <tableColumn id="7" name="AVERAGE PRICE PER DAY" data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Lidocaine Patches - Claim Count, Total Paid, Average Pricer Per Day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Layout" zoomScale="85" zoomScaleNormal="85" zoomScalePageLayoutView="85" workbookViewId="0"/>
  </sheetViews>
  <sheetFormatPr defaultColWidth="8.85546875" defaultRowHeight="15" x14ac:dyDescent="0.2"/>
  <cols>
    <col min="1" max="1" width="12.28515625" style="3" bestFit="1" customWidth="1"/>
    <col min="2" max="2" width="31.85546875" style="3" bestFit="1" customWidth="1"/>
    <col min="3" max="3" width="20.5703125" style="3" customWidth="1"/>
    <col min="4" max="4" width="30.140625" style="3" customWidth="1"/>
    <col min="5" max="5" width="22" style="3" customWidth="1"/>
    <col min="6" max="6" width="18" style="2" customWidth="1"/>
    <col min="7" max="7" width="27.85546875" style="4" customWidth="1"/>
    <col min="8" max="8" width="17.42578125" style="2" customWidth="1"/>
    <col min="9" max="9" width="15.42578125" style="2" customWidth="1"/>
    <col min="10" max="10" width="17.140625" style="4" customWidth="1"/>
    <col min="11" max="11" width="16.140625" style="2" customWidth="1"/>
    <col min="12" max="12" width="22.28515625" style="2" customWidth="1"/>
    <col min="13" max="13" width="17.140625" style="4" customWidth="1"/>
    <col min="14" max="14" width="11.42578125" style="5" customWidth="1"/>
    <col min="15" max="16384" width="8.85546875" style="2"/>
  </cols>
  <sheetData>
    <row r="1" spans="1:17" s="1" customFormat="1" ht="28.9" customHeight="1" x14ac:dyDescent="0.2">
      <c r="A1" s="6" t="s">
        <v>0</v>
      </c>
      <c r="B1" s="7" t="s">
        <v>1</v>
      </c>
      <c r="C1" s="7" t="s">
        <v>2</v>
      </c>
      <c r="D1" s="7" t="s">
        <v>52</v>
      </c>
      <c r="E1" s="7" t="s">
        <v>53</v>
      </c>
      <c r="F1" s="8" t="s">
        <v>65</v>
      </c>
      <c r="G1" s="9" t="s">
        <v>3</v>
      </c>
      <c r="H1" s="10" t="s">
        <v>60</v>
      </c>
      <c r="I1" s="8" t="s">
        <v>4</v>
      </c>
      <c r="J1" s="9" t="s">
        <v>61</v>
      </c>
      <c r="K1" s="8" t="s">
        <v>62</v>
      </c>
      <c r="L1" s="8" t="s">
        <v>63</v>
      </c>
      <c r="M1" s="9" t="s">
        <v>64</v>
      </c>
      <c r="N1" s="11" t="s">
        <v>57</v>
      </c>
    </row>
    <row r="2" spans="1:17" ht="21.95" customHeight="1" x14ac:dyDescent="0.2">
      <c r="A2" s="12" t="s">
        <v>8</v>
      </c>
      <c r="B2" s="13" t="s">
        <v>9</v>
      </c>
      <c r="C2" s="13" t="s">
        <v>5</v>
      </c>
      <c r="D2" s="13" t="s">
        <v>56</v>
      </c>
      <c r="E2" s="13" t="s">
        <v>54</v>
      </c>
      <c r="F2" s="14">
        <v>18</v>
      </c>
      <c r="G2" s="15">
        <v>507.13</v>
      </c>
      <c r="H2" s="16">
        <v>0.95794000000000001</v>
      </c>
      <c r="I2" s="17">
        <v>30</v>
      </c>
      <c r="J2" s="18">
        <f>I2*H2</f>
        <v>28.738199999999999</v>
      </c>
      <c r="K2" s="19">
        <v>3</v>
      </c>
      <c r="L2" s="20">
        <f>ROUND(I2/K2,1)</f>
        <v>10</v>
      </c>
      <c r="M2" s="18">
        <f>J2/L2</f>
        <v>2.8738199999999998</v>
      </c>
      <c r="N2" s="21" t="s">
        <v>58</v>
      </c>
      <c r="Q2" s="4"/>
    </row>
    <row r="3" spans="1:17" ht="21.95" customHeight="1" x14ac:dyDescent="0.2">
      <c r="A3" s="12" t="s">
        <v>10</v>
      </c>
      <c r="B3" s="22" t="s">
        <v>9</v>
      </c>
      <c r="C3" s="22" t="s">
        <v>5</v>
      </c>
      <c r="D3" s="22" t="s">
        <v>56</v>
      </c>
      <c r="E3" s="22" t="s">
        <v>54</v>
      </c>
      <c r="F3" s="23">
        <v>209</v>
      </c>
      <c r="G3" s="24">
        <v>3262.06</v>
      </c>
      <c r="H3" s="16">
        <v>0.95794000000000001</v>
      </c>
      <c r="I3" s="25">
        <v>5</v>
      </c>
      <c r="J3" s="18">
        <f t="shared" ref="J3:J37" si="0">I3*H3</f>
        <v>4.7896999999999998</v>
      </c>
      <c r="K3" s="19">
        <v>3</v>
      </c>
      <c r="L3" s="20">
        <f t="shared" ref="L3:L37" si="1">ROUND(I3/K3,1)</f>
        <v>1.7</v>
      </c>
      <c r="M3" s="18">
        <f t="shared" ref="M3:M37" si="2">J3/L3</f>
        <v>2.8174705882352939</v>
      </c>
      <c r="N3" s="26" t="s">
        <v>58</v>
      </c>
      <c r="Q3" s="4"/>
    </row>
    <row r="4" spans="1:17" ht="21.95" customHeight="1" x14ac:dyDescent="0.2">
      <c r="A4" s="12" t="s">
        <v>17</v>
      </c>
      <c r="B4" s="22" t="s">
        <v>18</v>
      </c>
      <c r="C4" s="22" t="s">
        <v>5</v>
      </c>
      <c r="D4" s="22" t="s">
        <v>56</v>
      </c>
      <c r="E4" s="22" t="s">
        <v>54</v>
      </c>
      <c r="F4" s="23">
        <v>261</v>
      </c>
      <c r="G4" s="24">
        <v>5853.72</v>
      </c>
      <c r="H4" s="16">
        <v>1.34</v>
      </c>
      <c r="I4" s="25">
        <v>5</v>
      </c>
      <c r="J4" s="18">
        <f t="shared" si="0"/>
        <v>6.7</v>
      </c>
      <c r="K4" s="19">
        <v>3</v>
      </c>
      <c r="L4" s="20">
        <f t="shared" si="1"/>
        <v>1.7</v>
      </c>
      <c r="M4" s="18">
        <f t="shared" si="2"/>
        <v>3.9411764705882355</v>
      </c>
      <c r="N4" s="26" t="s">
        <v>58</v>
      </c>
      <c r="Q4" s="4"/>
    </row>
    <row r="5" spans="1:17" ht="21.95" customHeight="1" x14ac:dyDescent="0.2">
      <c r="A5" s="12" t="s">
        <v>19</v>
      </c>
      <c r="B5" s="22" t="s">
        <v>18</v>
      </c>
      <c r="C5" s="22" t="s">
        <v>5</v>
      </c>
      <c r="D5" s="22" t="s">
        <v>56</v>
      </c>
      <c r="E5" s="22" t="s">
        <v>54</v>
      </c>
      <c r="F5" s="23">
        <v>1</v>
      </c>
      <c r="G5" s="24">
        <v>32.53</v>
      </c>
      <c r="H5" s="16">
        <v>2.23333</v>
      </c>
      <c r="I5" s="25">
        <v>3</v>
      </c>
      <c r="J5" s="18">
        <f t="shared" si="0"/>
        <v>6.6999899999999997</v>
      </c>
      <c r="K5" s="19">
        <v>3</v>
      </c>
      <c r="L5" s="20">
        <f t="shared" si="1"/>
        <v>1</v>
      </c>
      <c r="M5" s="18">
        <f t="shared" si="2"/>
        <v>6.6999899999999997</v>
      </c>
      <c r="N5" s="26" t="s">
        <v>58</v>
      </c>
      <c r="Q5" s="4"/>
    </row>
    <row r="6" spans="1:17" ht="21.95" customHeight="1" x14ac:dyDescent="0.2">
      <c r="A6" s="12" t="s">
        <v>20</v>
      </c>
      <c r="B6" s="22" t="s">
        <v>18</v>
      </c>
      <c r="C6" s="22" t="s">
        <v>5</v>
      </c>
      <c r="D6" s="22" t="s">
        <v>56</v>
      </c>
      <c r="E6" s="22" t="s">
        <v>54</v>
      </c>
      <c r="F6" s="23">
        <v>11</v>
      </c>
      <c r="G6" s="24">
        <v>472.79</v>
      </c>
      <c r="H6" s="16">
        <v>1.5</v>
      </c>
      <c r="I6" s="25">
        <v>1</v>
      </c>
      <c r="J6" s="18">
        <f t="shared" si="0"/>
        <v>1.5</v>
      </c>
      <c r="K6" s="19">
        <v>3</v>
      </c>
      <c r="L6" s="20">
        <f t="shared" si="1"/>
        <v>0.3</v>
      </c>
      <c r="M6" s="18">
        <f t="shared" si="2"/>
        <v>5</v>
      </c>
      <c r="N6" s="26" t="s">
        <v>58</v>
      </c>
      <c r="Q6" s="4"/>
    </row>
    <row r="7" spans="1:17" ht="21.95" customHeight="1" x14ac:dyDescent="0.2">
      <c r="A7" s="12" t="s">
        <v>22</v>
      </c>
      <c r="B7" s="22" t="s">
        <v>23</v>
      </c>
      <c r="C7" s="22" t="s">
        <v>5</v>
      </c>
      <c r="D7" s="22" t="s">
        <v>56</v>
      </c>
      <c r="E7" s="22" t="s">
        <v>54</v>
      </c>
      <c r="F7" s="23">
        <v>12</v>
      </c>
      <c r="G7" s="24">
        <v>340.88</v>
      </c>
      <c r="H7" s="16">
        <v>2.6666599999999998</v>
      </c>
      <c r="I7" s="25">
        <v>3</v>
      </c>
      <c r="J7" s="18">
        <f t="shared" si="0"/>
        <v>7.999979999999999</v>
      </c>
      <c r="K7" s="19">
        <v>3</v>
      </c>
      <c r="L7" s="20">
        <f t="shared" si="1"/>
        <v>1</v>
      </c>
      <c r="M7" s="18">
        <f t="shared" si="2"/>
        <v>7.999979999999999</v>
      </c>
      <c r="N7" s="26" t="s">
        <v>58</v>
      </c>
      <c r="Q7" s="4"/>
    </row>
    <row r="8" spans="1:17" ht="21.95" customHeight="1" x14ac:dyDescent="0.2">
      <c r="A8" s="12" t="s">
        <v>24</v>
      </c>
      <c r="B8" s="22" t="s">
        <v>23</v>
      </c>
      <c r="C8" s="22" t="s">
        <v>5</v>
      </c>
      <c r="D8" s="22" t="s">
        <v>56</v>
      </c>
      <c r="E8" s="22" t="s">
        <v>54</v>
      </c>
      <c r="F8" s="23">
        <v>29</v>
      </c>
      <c r="G8" s="24">
        <v>487.27</v>
      </c>
      <c r="H8" s="16">
        <v>1.3333299999999999</v>
      </c>
      <c r="I8" s="25">
        <v>6</v>
      </c>
      <c r="J8" s="18">
        <f t="shared" si="0"/>
        <v>7.999979999999999</v>
      </c>
      <c r="K8" s="19">
        <v>3</v>
      </c>
      <c r="L8" s="20">
        <f t="shared" si="1"/>
        <v>2</v>
      </c>
      <c r="M8" s="18">
        <f t="shared" si="2"/>
        <v>3.9999899999999995</v>
      </c>
      <c r="N8" s="26" t="s">
        <v>58</v>
      </c>
      <c r="Q8" s="4"/>
    </row>
    <row r="9" spans="1:17" ht="21.95" customHeight="1" x14ac:dyDescent="0.2">
      <c r="A9" s="12" t="s">
        <v>25</v>
      </c>
      <c r="B9" s="22" t="s">
        <v>9</v>
      </c>
      <c r="C9" s="22" t="s">
        <v>5</v>
      </c>
      <c r="D9" s="22" t="s">
        <v>56</v>
      </c>
      <c r="E9" s="22" t="s">
        <v>54</v>
      </c>
      <c r="F9" s="23">
        <v>32</v>
      </c>
      <c r="G9" s="24">
        <v>468.44</v>
      </c>
      <c r="H9" s="16">
        <v>0.95794000000000001</v>
      </c>
      <c r="I9" s="25">
        <v>5</v>
      </c>
      <c r="J9" s="18">
        <f t="shared" si="0"/>
        <v>4.7896999999999998</v>
      </c>
      <c r="K9" s="19">
        <v>3</v>
      </c>
      <c r="L9" s="20">
        <f t="shared" si="1"/>
        <v>1.7</v>
      </c>
      <c r="M9" s="18">
        <f t="shared" si="2"/>
        <v>2.8174705882352939</v>
      </c>
      <c r="N9" s="26" t="s">
        <v>58</v>
      </c>
      <c r="Q9" s="4"/>
    </row>
    <row r="10" spans="1:17" ht="21.95" customHeight="1" x14ac:dyDescent="0.2">
      <c r="A10" s="12" t="s">
        <v>26</v>
      </c>
      <c r="B10" s="22" t="s">
        <v>27</v>
      </c>
      <c r="C10" s="22" t="s">
        <v>5</v>
      </c>
      <c r="D10" s="22" t="s">
        <v>56</v>
      </c>
      <c r="E10" s="22" t="s">
        <v>54</v>
      </c>
      <c r="F10" s="23">
        <v>4</v>
      </c>
      <c r="G10" s="24">
        <v>220.75</v>
      </c>
      <c r="H10" s="16">
        <v>2.5</v>
      </c>
      <c r="I10" s="25">
        <v>15</v>
      </c>
      <c r="J10" s="18">
        <f t="shared" si="0"/>
        <v>37.5</v>
      </c>
      <c r="K10" s="19">
        <v>3</v>
      </c>
      <c r="L10" s="20">
        <f t="shared" si="1"/>
        <v>5</v>
      </c>
      <c r="M10" s="18">
        <f t="shared" si="2"/>
        <v>7.5</v>
      </c>
      <c r="N10" s="26" t="s">
        <v>58</v>
      </c>
      <c r="Q10" s="4"/>
    </row>
    <row r="11" spans="1:17" ht="21.95" customHeight="1" x14ac:dyDescent="0.2">
      <c r="A11" s="12" t="s">
        <v>28</v>
      </c>
      <c r="B11" s="22" t="s">
        <v>27</v>
      </c>
      <c r="C11" s="22" t="s">
        <v>5</v>
      </c>
      <c r="D11" s="22" t="s">
        <v>56</v>
      </c>
      <c r="E11" s="22" t="s">
        <v>54</v>
      </c>
      <c r="F11" s="23">
        <v>180</v>
      </c>
      <c r="G11" s="24">
        <v>3114.16</v>
      </c>
      <c r="H11" s="16">
        <v>1.2366600000000001</v>
      </c>
      <c r="I11" s="25">
        <v>6</v>
      </c>
      <c r="J11" s="18">
        <f t="shared" si="0"/>
        <v>7.4199600000000006</v>
      </c>
      <c r="K11" s="19">
        <v>3</v>
      </c>
      <c r="L11" s="20">
        <f t="shared" si="1"/>
        <v>2</v>
      </c>
      <c r="M11" s="18">
        <f t="shared" si="2"/>
        <v>3.7099800000000003</v>
      </c>
      <c r="N11" s="26" t="s">
        <v>58</v>
      </c>
      <c r="Q11" s="4"/>
    </row>
    <row r="12" spans="1:17" ht="21.95" customHeight="1" x14ac:dyDescent="0.2">
      <c r="A12" s="12" t="s">
        <v>29</v>
      </c>
      <c r="B12" s="22" t="s">
        <v>30</v>
      </c>
      <c r="C12" s="22" t="s">
        <v>5</v>
      </c>
      <c r="D12" s="22" t="s">
        <v>56</v>
      </c>
      <c r="E12" s="22" t="s">
        <v>54</v>
      </c>
      <c r="F12" s="23">
        <v>4</v>
      </c>
      <c r="G12" s="24">
        <v>50.75</v>
      </c>
      <c r="H12" s="27" t="s">
        <v>70</v>
      </c>
      <c r="I12" s="25">
        <v>6</v>
      </c>
      <c r="J12" s="28" t="s">
        <v>70</v>
      </c>
      <c r="K12" s="19">
        <v>3</v>
      </c>
      <c r="L12" s="20">
        <f t="shared" si="1"/>
        <v>2</v>
      </c>
      <c r="M12" s="28" t="s">
        <v>70</v>
      </c>
      <c r="N12" s="26" t="s">
        <v>58</v>
      </c>
      <c r="Q12" s="4"/>
    </row>
    <row r="13" spans="1:17" ht="21.95" customHeight="1" x14ac:dyDescent="0.2">
      <c r="A13" s="12" t="s">
        <v>31</v>
      </c>
      <c r="B13" s="22" t="s">
        <v>32</v>
      </c>
      <c r="C13" s="22" t="s">
        <v>5</v>
      </c>
      <c r="D13" s="22" t="s">
        <v>56</v>
      </c>
      <c r="E13" s="22" t="s">
        <v>54</v>
      </c>
      <c r="F13" s="23">
        <v>39</v>
      </c>
      <c r="G13" s="24">
        <v>553.42999999999995</v>
      </c>
      <c r="H13" s="27" t="s">
        <v>70</v>
      </c>
      <c r="I13" s="25">
        <v>5</v>
      </c>
      <c r="J13" s="28" t="s">
        <v>70</v>
      </c>
      <c r="K13" s="19">
        <v>3</v>
      </c>
      <c r="L13" s="20">
        <f t="shared" si="1"/>
        <v>1.7</v>
      </c>
      <c r="M13" s="28" t="s">
        <v>70</v>
      </c>
      <c r="N13" s="26" t="s">
        <v>58</v>
      </c>
      <c r="Q13" s="4"/>
    </row>
    <row r="14" spans="1:17" ht="21.95" customHeight="1" x14ac:dyDescent="0.2">
      <c r="A14" s="12" t="s">
        <v>33</v>
      </c>
      <c r="B14" s="22" t="s">
        <v>34</v>
      </c>
      <c r="C14" s="22" t="s">
        <v>5</v>
      </c>
      <c r="D14" s="22" t="s">
        <v>56</v>
      </c>
      <c r="E14" s="22" t="s">
        <v>54</v>
      </c>
      <c r="F14" s="23">
        <v>6</v>
      </c>
      <c r="G14" s="24">
        <v>4674.84</v>
      </c>
      <c r="H14" s="16">
        <v>38.332999999999998</v>
      </c>
      <c r="I14" s="25">
        <v>10</v>
      </c>
      <c r="J14" s="18">
        <f t="shared" si="0"/>
        <v>383.33</v>
      </c>
      <c r="K14" s="19">
        <v>3</v>
      </c>
      <c r="L14" s="20">
        <f t="shared" si="1"/>
        <v>3.3</v>
      </c>
      <c r="M14" s="18">
        <f t="shared" si="2"/>
        <v>116.16060606060606</v>
      </c>
      <c r="N14" s="26" t="s">
        <v>58</v>
      </c>
      <c r="Q14" s="4"/>
    </row>
    <row r="15" spans="1:17" ht="21.95" customHeight="1" x14ac:dyDescent="0.2">
      <c r="A15" s="12" t="s">
        <v>38</v>
      </c>
      <c r="B15" s="22" t="s">
        <v>39</v>
      </c>
      <c r="C15" s="22" t="s">
        <v>5</v>
      </c>
      <c r="D15" s="22" t="s">
        <v>56</v>
      </c>
      <c r="E15" s="22" t="s">
        <v>54</v>
      </c>
      <c r="F15" s="23">
        <v>3</v>
      </c>
      <c r="G15" s="24">
        <v>34.43</v>
      </c>
      <c r="H15" s="16">
        <v>0.95794000000000001</v>
      </c>
      <c r="I15" s="25">
        <v>6</v>
      </c>
      <c r="J15" s="18">
        <f t="shared" si="0"/>
        <v>5.7476400000000005</v>
      </c>
      <c r="K15" s="19">
        <v>3</v>
      </c>
      <c r="L15" s="20">
        <f t="shared" si="1"/>
        <v>2</v>
      </c>
      <c r="M15" s="18">
        <f t="shared" si="2"/>
        <v>2.8738200000000003</v>
      </c>
      <c r="N15" s="26" t="s">
        <v>58</v>
      </c>
      <c r="Q15" s="4"/>
    </row>
    <row r="16" spans="1:17" ht="21.95" customHeight="1" x14ac:dyDescent="0.2">
      <c r="A16" s="12" t="s">
        <v>45</v>
      </c>
      <c r="B16" s="22" t="s">
        <v>9</v>
      </c>
      <c r="C16" s="22" t="s">
        <v>5</v>
      </c>
      <c r="D16" s="22" t="s">
        <v>56</v>
      </c>
      <c r="E16" s="22" t="s">
        <v>54</v>
      </c>
      <c r="F16" s="23">
        <v>47</v>
      </c>
      <c r="G16" s="24">
        <v>533.01</v>
      </c>
      <c r="H16" s="16">
        <v>0.95794000000000001</v>
      </c>
      <c r="I16" s="25">
        <v>5</v>
      </c>
      <c r="J16" s="18">
        <f t="shared" si="0"/>
        <v>4.7896999999999998</v>
      </c>
      <c r="K16" s="19">
        <v>3</v>
      </c>
      <c r="L16" s="20">
        <f t="shared" si="1"/>
        <v>1.7</v>
      </c>
      <c r="M16" s="18">
        <f t="shared" si="2"/>
        <v>2.8174705882352939</v>
      </c>
      <c r="N16" s="26" t="s">
        <v>58</v>
      </c>
      <c r="Q16" s="4"/>
    </row>
    <row r="17" spans="1:17" ht="21.95" customHeight="1" x14ac:dyDescent="0.2">
      <c r="A17" s="12" t="s">
        <v>46</v>
      </c>
      <c r="B17" s="22" t="s">
        <v>9</v>
      </c>
      <c r="C17" s="22" t="s">
        <v>5</v>
      </c>
      <c r="D17" s="22" t="s">
        <v>56</v>
      </c>
      <c r="E17" s="22" t="s">
        <v>54</v>
      </c>
      <c r="F17" s="23">
        <v>3</v>
      </c>
      <c r="G17" s="24">
        <v>16.82</v>
      </c>
      <c r="H17" s="16">
        <v>0.95794000000000001</v>
      </c>
      <c r="I17" s="25">
        <v>6</v>
      </c>
      <c r="J17" s="18">
        <f t="shared" si="0"/>
        <v>5.7476400000000005</v>
      </c>
      <c r="K17" s="19">
        <v>3</v>
      </c>
      <c r="L17" s="20">
        <f t="shared" si="1"/>
        <v>2</v>
      </c>
      <c r="M17" s="18">
        <f t="shared" si="2"/>
        <v>2.8738200000000003</v>
      </c>
      <c r="N17" s="26" t="s">
        <v>58</v>
      </c>
    </row>
    <row r="18" spans="1:17" ht="21.95" customHeight="1" x14ac:dyDescent="0.2">
      <c r="A18" s="12" t="s">
        <v>47</v>
      </c>
      <c r="B18" s="22" t="s">
        <v>48</v>
      </c>
      <c r="C18" s="22" t="s">
        <v>5</v>
      </c>
      <c r="D18" s="22" t="s">
        <v>56</v>
      </c>
      <c r="E18" s="22" t="s">
        <v>54</v>
      </c>
      <c r="F18" s="23">
        <v>4</v>
      </c>
      <c r="G18" s="24">
        <v>143.13999999999999</v>
      </c>
      <c r="H18" s="16">
        <v>1.02</v>
      </c>
      <c r="I18" s="25">
        <v>6</v>
      </c>
      <c r="J18" s="18">
        <f t="shared" si="0"/>
        <v>6.12</v>
      </c>
      <c r="K18" s="19">
        <v>3</v>
      </c>
      <c r="L18" s="20">
        <f t="shared" si="1"/>
        <v>2</v>
      </c>
      <c r="M18" s="18">
        <f t="shared" si="2"/>
        <v>3.06</v>
      </c>
      <c r="N18" s="26" t="s">
        <v>58</v>
      </c>
      <c r="Q18" s="4"/>
    </row>
    <row r="19" spans="1:17" ht="21.95" customHeight="1" x14ac:dyDescent="0.2">
      <c r="A19" s="12" t="s">
        <v>49</v>
      </c>
      <c r="B19" s="22" t="s">
        <v>34</v>
      </c>
      <c r="C19" s="22" t="s">
        <v>5</v>
      </c>
      <c r="D19" s="22" t="s">
        <v>56</v>
      </c>
      <c r="E19" s="22" t="s">
        <v>54</v>
      </c>
      <c r="F19" s="23">
        <v>4</v>
      </c>
      <c r="G19" s="24">
        <v>140.63999999999999</v>
      </c>
      <c r="H19" s="16">
        <v>5.9726600000000003</v>
      </c>
      <c r="I19" s="25">
        <v>15</v>
      </c>
      <c r="J19" s="18">
        <f t="shared" si="0"/>
        <v>89.5899</v>
      </c>
      <c r="K19" s="19">
        <v>3</v>
      </c>
      <c r="L19" s="20">
        <f t="shared" si="1"/>
        <v>5</v>
      </c>
      <c r="M19" s="18">
        <f t="shared" si="2"/>
        <v>17.91798</v>
      </c>
      <c r="N19" s="26" t="s">
        <v>58</v>
      </c>
    </row>
    <row r="20" spans="1:17" ht="21.95" customHeight="1" x14ac:dyDescent="0.2">
      <c r="A20" s="12" t="s">
        <v>50</v>
      </c>
      <c r="B20" s="22" t="s">
        <v>51</v>
      </c>
      <c r="C20" s="22" t="s">
        <v>5</v>
      </c>
      <c r="D20" s="22" t="s">
        <v>56</v>
      </c>
      <c r="E20" s="22" t="s">
        <v>54</v>
      </c>
      <c r="F20" s="23">
        <v>663</v>
      </c>
      <c r="G20" s="24">
        <v>9620.99</v>
      </c>
      <c r="H20" s="27" t="s">
        <v>70</v>
      </c>
      <c r="I20" s="25">
        <v>5</v>
      </c>
      <c r="J20" s="28" t="s">
        <v>70</v>
      </c>
      <c r="K20" s="19">
        <v>3</v>
      </c>
      <c r="L20" s="20">
        <f t="shared" si="1"/>
        <v>1.7</v>
      </c>
      <c r="M20" s="28" t="s">
        <v>70</v>
      </c>
      <c r="N20" s="26" t="s">
        <v>58</v>
      </c>
    </row>
    <row r="21" spans="1:17" ht="21.95" customHeight="1" x14ac:dyDescent="0.2">
      <c r="A21" s="12" t="s">
        <v>6</v>
      </c>
      <c r="B21" s="22" t="s">
        <v>7</v>
      </c>
      <c r="C21" s="22" t="s">
        <v>5</v>
      </c>
      <c r="D21" s="22" t="s">
        <v>55</v>
      </c>
      <c r="E21" s="22" t="s">
        <v>54</v>
      </c>
      <c r="F21" s="23">
        <v>794</v>
      </c>
      <c r="G21" s="24">
        <v>77800.39</v>
      </c>
      <c r="H21" s="16">
        <v>1.75207</v>
      </c>
      <c r="I21" s="25">
        <v>30</v>
      </c>
      <c r="J21" s="18">
        <f t="shared" si="0"/>
        <v>52.562100000000001</v>
      </c>
      <c r="K21" s="19">
        <v>2</v>
      </c>
      <c r="L21" s="20">
        <f t="shared" si="1"/>
        <v>15</v>
      </c>
      <c r="M21" s="18">
        <f t="shared" si="2"/>
        <v>3.50414</v>
      </c>
      <c r="N21" s="26" t="s">
        <v>59</v>
      </c>
    </row>
    <row r="22" spans="1:17" ht="21.95" customHeight="1" x14ac:dyDescent="0.2">
      <c r="A22" s="12" t="s">
        <v>11</v>
      </c>
      <c r="B22" s="22" t="s">
        <v>7</v>
      </c>
      <c r="C22" s="22" t="s">
        <v>5</v>
      </c>
      <c r="D22" s="22" t="s">
        <v>55</v>
      </c>
      <c r="E22" s="22" t="s">
        <v>54</v>
      </c>
      <c r="F22" s="23">
        <v>2</v>
      </c>
      <c r="G22" s="24">
        <v>33.68</v>
      </c>
      <c r="H22" s="16">
        <v>1.75207</v>
      </c>
      <c r="I22" s="25">
        <v>1</v>
      </c>
      <c r="J22" s="18">
        <f t="shared" si="0"/>
        <v>1.75207</v>
      </c>
      <c r="K22" s="19">
        <v>2</v>
      </c>
      <c r="L22" s="20">
        <f t="shared" si="1"/>
        <v>0.5</v>
      </c>
      <c r="M22" s="18">
        <f t="shared" si="2"/>
        <v>3.50414</v>
      </c>
      <c r="N22" s="26" t="s">
        <v>59</v>
      </c>
    </row>
    <row r="23" spans="1:17" ht="21.95" customHeight="1" x14ac:dyDescent="0.2">
      <c r="A23" s="12" t="s">
        <v>12</v>
      </c>
      <c r="B23" s="22" t="s">
        <v>7</v>
      </c>
      <c r="C23" s="22" t="s">
        <v>5</v>
      </c>
      <c r="D23" s="22" t="s">
        <v>55</v>
      </c>
      <c r="E23" s="22" t="s">
        <v>54</v>
      </c>
      <c r="F23" s="23">
        <v>5</v>
      </c>
      <c r="G23" s="24">
        <v>225.73</v>
      </c>
      <c r="H23" s="16">
        <v>1.75207</v>
      </c>
      <c r="I23" s="25">
        <v>30</v>
      </c>
      <c r="J23" s="18">
        <f t="shared" si="0"/>
        <v>52.562100000000001</v>
      </c>
      <c r="K23" s="19">
        <v>2</v>
      </c>
      <c r="L23" s="20">
        <f t="shared" si="1"/>
        <v>15</v>
      </c>
      <c r="M23" s="18">
        <f t="shared" si="2"/>
        <v>3.50414</v>
      </c>
      <c r="N23" s="26" t="s">
        <v>59</v>
      </c>
    </row>
    <row r="24" spans="1:17" ht="21.95" customHeight="1" x14ac:dyDescent="0.2">
      <c r="A24" s="12" t="s">
        <v>13</v>
      </c>
      <c r="B24" s="22" t="s">
        <v>7</v>
      </c>
      <c r="C24" s="22" t="s">
        <v>5</v>
      </c>
      <c r="D24" s="22" t="s">
        <v>55</v>
      </c>
      <c r="E24" s="22" t="s">
        <v>54</v>
      </c>
      <c r="F24" s="23">
        <v>5</v>
      </c>
      <c r="G24" s="24">
        <v>274.14</v>
      </c>
      <c r="H24" s="16">
        <v>1.75207</v>
      </c>
      <c r="I24" s="25">
        <v>1</v>
      </c>
      <c r="J24" s="18">
        <f t="shared" si="0"/>
        <v>1.75207</v>
      </c>
      <c r="K24" s="19">
        <v>2</v>
      </c>
      <c r="L24" s="20">
        <f t="shared" si="1"/>
        <v>0.5</v>
      </c>
      <c r="M24" s="18">
        <f t="shared" si="2"/>
        <v>3.50414</v>
      </c>
      <c r="N24" s="26" t="s">
        <v>59</v>
      </c>
    </row>
    <row r="25" spans="1:17" ht="21.95" customHeight="1" x14ac:dyDescent="0.2">
      <c r="A25" s="12" t="s">
        <v>14</v>
      </c>
      <c r="B25" s="22" t="s">
        <v>7</v>
      </c>
      <c r="C25" s="22" t="s">
        <v>5</v>
      </c>
      <c r="D25" s="22" t="s">
        <v>55</v>
      </c>
      <c r="E25" s="22" t="s">
        <v>54</v>
      </c>
      <c r="F25" s="23">
        <v>10050</v>
      </c>
      <c r="G25" s="24">
        <v>731797.09</v>
      </c>
      <c r="H25" s="16">
        <v>1.75207</v>
      </c>
      <c r="I25" s="25">
        <v>30</v>
      </c>
      <c r="J25" s="18">
        <f t="shared" si="0"/>
        <v>52.562100000000001</v>
      </c>
      <c r="K25" s="19">
        <v>2</v>
      </c>
      <c r="L25" s="20">
        <f t="shared" si="1"/>
        <v>15</v>
      </c>
      <c r="M25" s="18">
        <f t="shared" si="2"/>
        <v>3.50414</v>
      </c>
      <c r="N25" s="26" t="s">
        <v>59</v>
      </c>
    </row>
    <row r="26" spans="1:17" ht="21.95" customHeight="1" x14ac:dyDescent="0.2">
      <c r="A26" s="12" t="s">
        <v>15</v>
      </c>
      <c r="B26" s="22" t="s">
        <v>7</v>
      </c>
      <c r="C26" s="22" t="s">
        <v>5</v>
      </c>
      <c r="D26" s="22" t="s">
        <v>55</v>
      </c>
      <c r="E26" s="22" t="s">
        <v>54</v>
      </c>
      <c r="F26" s="23">
        <v>3</v>
      </c>
      <c r="G26" s="24">
        <v>689.84</v>
      </c>
      <c r="H26" s="16">
        <v>1.75207</v>
      </c>
      <c r="I26" s="25">
        <v>1</v>
      </c>
      <c r="J26" s="18">
        <f t="shared" si="0"/>
        <v>1.75207</v>
      </c>
      <c r="K26" s="19">
        <v>2</v>
      </c>
      <c r="L26" s="20">
        <f t="shared" si="1"/>
        <v>0.5</v>
      </c>
      <c r="M26" s="18">
        <f t="shared" si="2"/>
        <v>3.50414</v>
      </c>
      <c r="N26" s="26" t="s">
        <v>59</v>
      </c>
    </row>
    <row r="27" spans="1:17" ht="21.95" customHeight="1" x14ac:dyDescent="0.2">
      <c r="A27" s="12" t="s">
        <v>16</v>
      </c>
      <c r="B27" s="22" t="s">
        <v>7</v>
      </c>
      <c r="C27" s="22" t="s">
        <v>5</v>
      </c>
      <c r="D27" s="22" t="s">
        <v>55</v>
      </c>
      <c r="E27" s="22" t="s">
        <v>54</v>
      </c>
      <c r="F27" s="23">
        <v>551</v>
      </c>
      <c r="G27" s="24">
        <v>59538.94</v>
      </c>
      <c r="H27" s="16">
        <v>1.75207</v>
      </c>
      <c r="I27" s="25">
        <v>30</v>
      </c>
      <c r="J27" s="18">
        <f t="shared" si="0"/>
        <v>52.562100000000001</v>
      </c>
      <c r="K27" s="19">
        <v>2</v>
      </c>
      <c r="L27" s="20">
        <f t="shared" si="1"/>
        <v>15</v>
      </c>
      <c r="M27" s="18">
        <f t="shared" si="2"/>
        <v>3.50414</v>
      </c>
      <c r="N27" s="26" t="s">
        <v>59</v>
      </c>
    </row>
    <row r="28" spans="1:17" ht="21.95" customHeight="1" x14ac:dyDescent="0.2">
      <c r="A28" s="12" t="s">
        <v>21</v>
      </c>
      <c r="B28" s="22" t="s">
        <v>7</v>
      </c>
      <c r="C28" s="22" t="s">
        <v>5</v>
      </c>
      <c r="D28" s="22" t="s">
        <v>55</v>
      </c>
      <c r="E28" s="22" t="s">
        <v>54</v>
      </c>
      <c r="F28" s="23">
        <v>853</v>
      </c>
      <c r="G28" s="24">
        <v>59345.31</v>
      </c>
      <c r="H28" s="16">
        <v>1.75207</v>
      </c>
      <c r="I28" s="25">
        <v>30</v>
      </c>
      <c r="J28" s="18">
        <f t="shared" si="0"/>
        <v>52.562100000000001</v>
      </c>
      <c r="K28" s="19">
        <v>2</v>
      </c>
      <c r="L28" s="20">
        <f t="shared" si="1"/>
        <v>15</v>
      </c>
      <c r="M28" s="18">
        <f t="shared" si="2"/>
        <v>3.50414</v>
      </c>
      <c r="N28" s="26" t="s">
        <v>59</v>
      </c>
    </row>
    <row r="29" spans="1:17" ht="21.95" customHeight="1" x14ac:dyDescent="0.2">
      <c r="A29" s="12" t="s">
        <v>35</v>
      </c>
      <c r="B29" s="22" t="s">
        <v>7</v>
      </c>
      <c r="C29" s="22" t="s">
        <v>5</v>
      </c>
      <c r="D29" s="22" t="s">
        <v>55</v>
      </c>
      <c r="E29" s="22" t="s">
        <v>54</v>
      </c>
      <c r="F29" s="23">
        <v>1756</v>
      </c>
      <c r="G29" s="24">
        <v>402246.94</v>
      </c>
      <c r="H29" s="16">
        <v>1.75207</v>
      </c>
      <c r="I29" s="25">
        <v>30</v>
      </c>
      <c r="J29" s="18">
        <f t="shared" si="0"/>
        <v>52.562100000000001</v>
      </c>
      <c r="K29" s="19">
        <v>2</v>
      </c>
      <c r="L29" s="20">
        <f t="shared" si="1"/>
        <v>15</v>
      </c>
      <c r="M29" s="18">
        <f t="shared" si="2"/>
        <v>3.50414</v>
      </c>
      <c r="N29" s="26" t="s">
        <v>59</v>
      </c>
    </row>
    <row r="30" spans="1:17" ht="21.95" customHeight="1" x14ac:dyDescent="0.2">
      <c r="A30" s="12" t="s">
        <v>36</v>
      </c>
      <c r="B30" s="22" t="s">
        <v>7</v>
      </c>
      <c r="C30" s="22" t="s">
        <v>5</v>
      </c>
      <c r="D30" s="22" t="s">
        <v>55</v>
      </c>
      <c r="E30" s="22" t="s">
        <v>54</v>
      </c>
      <c r="F30" s="23">
        <v>10</v>
      </c>
      <c r="G30" s="24">
        <v>2539.87</v>
      </c>
      <c r="H30" s="16">
        <v>1.75207</v>
      </c>
      <c r="I30" s="25">
        <v>15</v>
      </c>
      <c r="J30" s="18">
        <f t="shared" si="0"/>
        <v>26.28105</v>
      </c>
      <c r="K30" s="19">
        <v>2</v>
      </c>
      <c r="L30" s="20">
        <f t="shared" si="1"/>
        <v>7.5</v>
      </c>
      <c r="M30" s="18">
        <f t="shared" si="2"/>
        <v>3.50414</v>
      </c>
      <c r="N30" s="26" t="s">
        <v>59</v>
      </c>
    </row>
    <row r="31" spans="1:17" ht="21.95" customHeight="1" x14ac:dyDescent="0.2">
      <c r="A31" s="12" t="s">
        <v>37</v>
      </c>
      <c r="B31" s="22" t="s">
        <v>7</v>
      </c>
      <c r="C31" s="22" t="s">
        <v>5</v>
      </c>
      <c r="D31" s="22" t="s">
        <v>55</v>
      </c>
      <c r="E31" s="22" t="s">
        <v>54</v>
      </c>
      <c r="F31" s="23">
        <v>2</v>
      </c>
      <c r="G31" s="24">
        <v>16.78</v>
      </c>
      <c r="H31" s="16">
        <v>1.75207</v>
      </c>
      <c r="I31" s="25">
        <v>5</v>
      </c>
      <c r="J31" s="18">
        <f t="shared" si="0"/>
        <v>8.7603500000000007</v>
      </c>
      <c r="K31" s="19">
        <v>2</v>
      </c>
      <c r="L31" s="20">
        <f t="shared" si="1"/>
        <v>2.5</v>
      </c>
      <c r="M31" s="18">
        <f t="shared" si="2"/>
        <v>3.5041400000000005</v>
      </c>
      <c r="N31" s="26" t="s">
        <v>59</v>
      </c>
    </row>
    <row r="32" spans="1:17" ht="21.95" customHeight="1" x14ac:dyDescent="0.2">
      <c r="A32" s="12" t="s">
        <v>40</v>
      </c>
      <c r="B32" s="22" t="s">
        <v>41</v>
      </c>
      <c r="C32" s="22" t="s">
        <v>5</v>
      </c>
      <c r="D32" s="22" t="s">
        <v>55</v>
      </c>
      <c r="E32" s="22" t="s">
        <v>54</v>
      </c>
      <c r="F32" s="23">
        <v>18</v>
      </c>
      <c r="G32" s="24">
        <v>2671.64</v>
      </c>
      <c r="H32" s="16">
        <v>25.459320000000002</v>
      </c>
      <c r="I32" s="25">
        <v>1</v>
      </c>
      <c r="J32" s="18">
        <f t="shared" si="0"/>
        <v>25.459320000000002</v>
      </c>
      <c r="K32" s="19">
        <v>2</v>
      </c>
      <c r="L32" s="20">
        <f t="shared" si="1"/>
        <v>0.5</v>
      </c>
      <c r="M32" s="18">
        <f t="shared" si="2"/>
        <v>50.918640000000003</v>
      </c>
      <c r="N32" s="26" t="s">
        <v>59</v>
      </c>
    </row>
    <row r="33" spans="1:14" ht="21.95" customHeight="1" x14ac:dyDescent="0.2">
      <c r="A33" s="12" t="s">
        <v>42</v>
      </c>
      <c r="B33" s="22" t="s">
        <v>41</v>
      </c>
      <c r="C33" s="22" t="s">
        <v>5</v>
      </c>
      <c r="D33" s="22" t="s">
        <v>55</v>
      </c>
      <c r="E33" s="22" t="s">
        <v>54</v>
      </c>
      <c r="F33" s="23">
        <v>362</v>
      </c>
      <c r="G33" s="24">
        <v>379003.44</v>
      </c>
      <c r="H33" s="16">
        <v>25.459320000000002</v>
      </c>
      <c r="I33" s="25">
        <v>30</v>
      </c>
      <c r="J33" s="18">
        <f t="shared" si="0"/>
        <v>763.77960000000007</v>
      </c>
      <c r="K33" s="19">
        <v>2</v>
      </c>
      <c r="L33" s="20">
        <f t="shared" si="1"/>
        <v>15</v>
      </c>
      <c r="M33" s="18">
        <f t="shared" si="2"/>
        <v>50.918640000000003</v>
      </c>
      <c r="N33" s="26" t="s">
        <v>59</v>
      </c>
    </row>
    <row r="34" spans="1:14" ht="21.95" customHeight="1" x14ac:dyDescent="0.2">
      <c r="A34" s="12" t="s">
        <v>43</v>
      </c>
      <c r="B34" s="22" t="s">
        <v>7</v>
      </c>
      <c r="C34" s="22" t="s">
        <v>5</v>
      </c>
      <c r="D34" s="22" t="s">
        <v>55</v>
      </c>
      <c r="E34" s="22" t="s">
        <v>54</v>
      </c>
      <c r="F34" s="23">
        <v>1</v>
      </c>
      <c r="G34" s="24">
        <v>178.82</v>
      </c>
      <c r="H34" s="16">
        <v>1.75207</v>
      </c>
      <c r="I34" s="25">
        <v>1</v>
      </c>
      <c r="J34" s="18">
        <f t="shared" si="0"/>
        <v>1.75207</v>
      </c>
      <c r="K34" s="19">
        <v>2</v>
      </c>
      <c r="L34" s="20">
        <f t="shared" si="1"/>
        <v>0.5</v>
      </c>
      <c r="M34" s="18">
        <f t="shared" si="2"/>
        <v>3.50414</v>
      </c>
      <c r="N34" s="26" t="s">
        <v>59</v>
      </c>
    </row>
    <row r="35" spans="1:14" ht="21.95" customHeight="1" x14ac:dyDescent="0.2">
      <c r="A35" s="12" t="s">
        <v>44</v>
      </c>
      <c r="B35" s="22" t="s">
        <v>7</v>
      </c>
      <c r="C35" s="22" t="s">
        <v>5</v>
      </c>
      <c r="D35" s="22" t="s">
        <v>55</v>
      </c>
      <c r="E35" s="22" t="s">
        <v>54</v>
      </c>
      <c r="F35" s="23">
        <v>3459</v>
      </c>
      <c r="G35" s="24">
        <v>419486.1</v>
      </c>
      <c r="H35" s="16">
        <v>1.75207</v>
      </c>
      <c r="I35" s="25">
        <v>30</v>
      </c>
      <c r="J35" s="18">
        <f t="shared" si="0"/>
        <v>52.562100000000001</v>
      </c>
      <c r="K35" s="19">
        <v>2</v>
      </c>
      <c r="L35" s="20">
        <f t="shared" si="1"/>
        <v>15</v>
      </c>
      <c r="M35" s="18">
        <f t="shared" si="2"/>
        <v>3.50414</v>
      </c>
      <c r="N35" s="26" t="s">
        <v>59</v>
      </c>
    </row>
    <row r="36" spans="1:14" ht="21.95" customHeight="1" x14ac:dyDescent="0.2">
      <c r="A36" s="29" t="s">
        <v>67</v>
      </c>
      <c r="B36" s="30" t="s">
        <v>68</v>
      </c>
      <c r="C36" s="30" t="s">
        <v>5</v>
      </c>
      <c r="D36" s="22" t="s">
        <v>71</v>
      </c>
      <c r="E36" s="22" t="s">
        <v>54</v>
      </c>
      <c r="F36" s="31" t="s">
        <v>70</v>
      </c>
      <c r="G36" s="31" t="s">
        <v>70</v>
      </c>
      <c r="H36" s="32">
        <v>10.75423</v>
      </c>
      <c r="I36" s="33">
        <v>1</v>
      </c>
      <c r="J36" s="18">
        <f t="shared" si="0"/>
        <v>10.75423</v>
      </c>
      <c r="K36" s="19">
        <v>2</v>
      </c>
      <c r="L36" s="20">
        <f t="shared" si="1"/>
        <v>0.5</v>
      </c>
      <c r="M36" s="18">
        <f t="shared" si="2"/>
        <v>21.508459999999999</v>
      </c>
      <c r="N36" s="34" t="s">
        <v>66</v>
      </c>
    </row>
    <row r="37" spans="1:14" ht="21.95" customHeight="1" x14ac:dyDescent="0.2">
      <c r="A37" s="35" t="s">
        <v>69</v>
      </c>
      <c r="B37" s="36" t="s">
        <v>68</v>
      </c>
      <c r="C37" s="36" t="s">
        <v>5</v>
      </c>
      <c r="D37" s="13" t="s">
        <v>71</v>
      </c>
      <c r="E37" s="13" t="s">
        <v>54</v>
      </c>
      <c r="F37" s="37" t="s">
        <v>70</v>
      </c>
      <c r="G37" s="37" t="s">
        <v>70</v>
      </c>
      <c r="H37" s="38">
        <v>10.75423</v>
      </c>
      <c r="I37" s="39">
        <v>30</v>
      </c>
      <c r="J37" s="40">
        <f t="shared" si="0"/>
        <v>322.62689999999998</v>
      </c>
      <c r="K37" s="41">
        <v>2</v>
      </c>
      <c r="L37" s="42">
        <f t="shared" si="1"/>
        <v>15</v>
      </c>
      <c r="M37" s="40">
        <f t="shared" si="2"/>
        <v>21.508459999999999</v>
      </c>
      <c r="N37" s="43" t="s">
        <v>66</v>
      </c>
    </row>
    <row r="41" spans="1:14" ht="30" customHeight="1" x14ac:dyDescent="0.2">
      <c r="A41" s="44" t="s">
        <v>57</v>
      </c>
      <c r="B41" s="45" t="s">
        <v>72</v>
      </c>
      <c r="C41" s="45" t="s">
        <v>73</v>
      </c>
      <c r="D41" s="45" t="s">
        <v>53</v>
      </c>
      <c r="E41" s="45" t="s">
        <v>65</v>
      </c>
      <c r="F41" s="46" t="s">
        <v>3</v>
      </c>
      <c r="G41" s="47" t="s">
        <v>77</v>
      </c>
    </row>
    <row r="42" spans="1:14" ht="30" customHeight="1" x14ac:dyDescent="0.2">
      <c r="A42" s="48" t="s">
        <v>58</v>
      </c>
      <c r="B42" s="30" t="s">
        <v>5</v>
      </c>
      <c r="C42" s="49" t="s">
        <v>74</v>
      </c>
      <c r="D42" s="50" t="s">
        <v>54</v>
      </c>
      <c r="E42" s="51">
        <f>SUM(F2:F20)</f>
        <v>1530</v>
      </c>
      <c r="F42" s="52">
        <f>SUM(G2:G20)</f>
        <v>30527.78</v>
      </c>
      <c r="G42" s="53">
        <f>AVERAGE(M2:M20)</f>
        <v>12.06647339349376</v>
      </c>
      <c r="H42" s="60">
        <v>5.13</v>
      </c>
      <c r="I42" s="18" t="s">
        <v>78</v>
      </c>
      <c r="J42" s="61"/>
      <c r="K42" s="61"/>
      <c r="L42" s="4"/>
      <c r="M42" s="5"/>
      <c r="N42" s="2"/>
    </row>
    <row r="43" spans="1:14" ht="30" customHeight="1" x14ac:dyDescent="0.2">
      <c r="A43" s="48" t="s">
        <v>59</v>
      </c>
      <c r="B43" s="30" t="s">
        <v>5</v>
      </c>
      <c r="C43" s="49" t="s">
        <v>75</v>
      </c>
      <c r="D43" s="50" t="s">
        <v>54</v>
      </c>
      <c r="E43" s="51">
        <f>SUM(F21:F35)</f>
        <v>17871</v>
      </c>
      <c r="F43" s="52">
        <f>SUM(G21:G35)</f>
        <v>2135848.71</v>
      </c>
      <c r="G43" s="53">
        <f>AVERAGE(M21:M35)</f>
        <v>9.8260733333333352</v>
      </c>
      <c r="H43" s="60">
        <v>3.5</v>
      </c>
      <c r="I43" s="18" t="s">
        <v>78</v>
      </c>
      <c r="J43" s="61"/>
      <c r="K43" s="61"/>
      <c r="L43" s="4"/>
      <c r="M43" s="5"/>
      <c r="N43" s="2"/>
    </row>
    <row r="44" spans="1:14" ht="30" customHeight="1" x14ac:dyDescent="0.2">
      <c r="A44" s="54" t="s">
        <v>66</v>
      </c>
      <c r="B44" s="36" t="s">
        <v>5</v>
      </c>
      <c r="C44" s="55" t="s">
        <v>76</v>
      </c>
      <c r="D44" s="56" t="s">
        <v>54</v>
      </c>
      <c r="E44" s="57" t="s">
        <v>70</v>
      </c>
      <c r="F44" s="58" t="s">
        <v>70</v>
      </c>
      <c r="G44" s="59">
        <f>AVERAGE(M36:M37)</f>
        <v>21.508459999999999</v>
      </c>
    </row>
  </sheetData>
  <sheetProtection sheet="1" objects="1" scenarios="1" selectLockedCells="1" sort="0" autoFilter="0"/>
  <sortState ref="A2:N35">
    <sortCondition ref="D2:D35"/>
    <sortCondition ref="A2:A35"/>
  </sortState>
  <phoneticPr fontId="3" type="noConversion"/>
  <printOptions horizontalCentered="1"/>
  <pageMargins left="0.25" right="0.25" top="0.75" bottom="0.75" header="0.3" footer="0.3"/>
  <pageSetup scale="49" fitToHeight="0" orientation="landscape" horizontalDpi="300" verticalDpi="300" r:id="rId1"/>
  <headerFooter>
    <oddHeader>&amp;CLidocaine Patches
DRAFT - For Discussion</oddHeader>
    <oddFooter>&amp;RPage &amp;P of &amp;N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Lidcaine Patches</vt:lpstr>
      <vt:lpstr>'Lidcaine Patches'!Print_Area</vt:lpstr>
      <vt:lpstr>'Lidcaine Patches'!Print_Titles</vt:lpstr>
      <vt:lpstr>'Lidcaine Patches'!Title_NDC..N37</vt:lpstr>
      <vt:lpstr>'Lidcaine Patches'!Title_RxCUI..G44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Lidocaine Table - DRAFT for Discussion</dc:title>
  <dc:creator>DWC</dc:creator>
  <cp:lastModifiedBy>DIR</cp:lastModifiedBy>
  <dcterms:created xsi:type="dcterms:W3CDTF">2023-03-09T15:38:20Z</dcterms:created>
  <dcterms:modified xsi:type="dcterms:W3CDTF">2023-03-27T17:54:57Z</dcterms:modified>
</cp:coreProperties>
</file>