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P&amp;T July 2021\For Posting\"/>
    </mc:Choice>
  </mc:AlternateContent>
  <bookViews>
    <workbookView xWindow="38290" yWindow="-110" windowWidth="38620" windowHeight="21220"/>
  </bookViews>
  <sheets>
    <sheet name="Pharmacy with NSAIDs" sheetId="7" r:id="rId1"/>
    <sheet name="Pharmacy High Avg Paid" sheetId="8" r:id="rId2"/>
    <sheet name="Prescriber with NSAIDS" sheetId="11" r:id="rId3"/>
    <sheet name="Prescriber High Avg Paid" sheetId="12" r:id="rId4"/>
  </sheets>
  <definedNames>
    <definedName name="_xlnm.Print_Area" localSheetId="1">'Pharmacy High Avg Paid'!$A$1:$M$21</definedName>
    <definedName name="_xlnm.Print_Area" localSheetId="0">'Pharmacy with NSAIDs'!$A$1:$K$62</definedName>
    <definedName name="_xlnm.Print_Area" localSheetId="2">'Prescriber with NSAIDS'!$A$1:$I$45</definedName>
    <definedName name="_xlnm.Print_Titles" localSheetId="1">'Pharmacy High Avg Paid'!$1:$1</definedName>
    <definedName name="_xlnm.Print_Titles" localSheetId="0">'Pharmacy with NSAIDs'!$1:$1</definedName>
    <definedName name="_xlnm.Print_Titles" localSheetId="2">'Prescriber with NSAIDS'!$1:$1</definedName>
    <definedName name="Title_NDC..J17" localSheetId="3">Table3[[#Headers],[NDC]]</definedName>
    <definedName name="Title_NDC..M21" localSheetId="1">Table2[[#Headers],[NDC]]</definedName>
    <definedName name="Title_Reference_Brand..I45" localSheetId="2">Table4[[#Headers],[Reference Brand]]</definedName>
    <definedName name="Title_Reference_Brand..K62" localSheetId="0">Table1[[#Headers],[Reference Brand]]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2" l="1"/>
  <c r="J12" i="12"/>
  <c r="J7" i="12"/>
  <c r="J9" i="12"/>
  <c r="H9" i="12" s="1"/>
  <c r="G12" i="12"/>
  <c r="G7" i="12"/>
  <c r="G9" i="12"/>
  <c r="J17" i="12"/>
  <c r="J13" i="12"/>
  <c r="J2" i="12"/>
  <c r="J11" i="12"/>
  <c r="J15" i="12"/>
  <c r="J16" i="12"/>
  <c r="J3" i="12"/>
  <c r="G17" i="12"/>
  <c r="G13" i="12"/>
  <c r="G2" i="12"/>
  <c r="G11" i="12"/>
  <c r="G15" i="12"/>
  <c r="G16" i="12"/>
  <c r="G3" i="12"/>
  <c r="J10" i="12"/>
  <c r="G10" i="12"/>
  <c r="J8" i="12"/>
  <c r="G8" i="12"/>
  <c r="J6" i="12"/>
  <c r="G6" i="12"/>
  <c r="J5" i="12"/>
  <c r="G5" i="12"/>
  <c r="J14" i="12"/>
  <c r="G14" i="12"/>
  <c r="J4" i="12"/>
  <c r="G4" i="12"/>
  <c r="F2" i="11"/>
  <c r="F14" i="11"/>
  <c r="F7" i="11"/>
  <c r="F6" i="11"/>
  <c r="F5" i="11"/>
  <c r="F38" i="11"/>
  <c r="F16" i="11"/>
  <c r="F35" i="11"/>
  <c r="F4" i="11"/>
  <c r="F44" i="11"/>
  <c r="F9" i="11"/>
  <c r="F8" i="11"/>
  <c r="F33" i="11"/>
  <c r="F18" i="11"/>
  <c r="F45" i="11"/>
  <c r="F13" i="11"/>
  <c r="F36" i="11"/>
  <c r="F21" i="11"/>
  <c r="F10" i="11"/>
  <c r="F24" i="11"/>
  <c r="F32" i="11"/>
  <c r="F23" i="11"/>
  <c r="F43" i="11"/>
  <c r="F11" i="11"/>
  <c r="F12" i="11"/>
  <c r="F19" i="11"/>
  <c r="F17" i="11"/>
  <c r="F40" i="11"/>
  <c r="F28" i="11"/>
  <c r="F26" i="11"/>
  <c r="F27" i="11"/>
  <c r="F15" i="11"/>
  <c r="F20" i="11"/>
  <c r="F39" i="11"/>
  <c r="F22" i="11"/>
  <c r="F25" i="11"/>
  <c r="F29" i="11"/>
  <c r="F30" i="11"/>
  <c r="F31" i="11"/>
  <c r="F42" i="11"/>
  <c r="F34" i="11"/>
  <c r="F37" i="11"/>
  <c r="F41" i="11"/>
  <c r="F3" i="11"/>
  <c r="H9" i="11"/>
  <c r="I9" i="11"/>
  <c r="H4" i="11"/>
  <c r="I4" i="11"/>
  <c r="H3" i="11"/>
  <c r="I3" i="11"/>
  <c r="H14" i="11"/>
  <c r="I14" i="11"/>
  <c r="H12" i="11"/>
  <c r="I12" i="11"/>
  <c r="D5" i="11"/>
  <c r="D6" i="11"/>
  <c r="D7" i="11"/>
  <c r="D8" i="11"/>
  <c r="D10" i="11"/>
  <c r="D11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9" i="11"/>
  <c r="D4" i="11"/>
  <c r="D3" i="11"/>
  <c r="D14" i="11"/>
  <c r="D12" i="11"/>
  <c r="D2" i="11"/>
  <c r="H41" i="11"/>
  <c r="I41" i="11"/>
  <c r="H38" i="11"/>
  <c r="I38" i="11"/>
  <c r="H40" i="11"/>
  <c r="I40" i="11"/>
  <c r="H26" i="11"/>
  <c r="I26" i="11"/>
  <c r="H36" i="11"/>
  <c r="I36" i="11"/>
  <c r="H42" i="11"/>
  <c r="I42" i="11"/>
  <c r="H21" i="11"/>
  <c r="I21" i="11"/>
  <c r="H11" i="11"/>
  <c r="I11" i="11"/>
  <c r="H24" i="11"/>
  <c r="I24" i="11"/>
  <c r="H22" i="11"/>
  <c r="I22" i="11"/>
  <c r="H44" i="11"/>
  <c r="I44" i="11"/>
  <c r="H34" i="11"/>
  <c r="I34" i="11"/>
  <c r="H5" i="11"/>
  <c r="I5" i="11"/>
  <c r="H13" i="11"/>
  <c r="I13" i="11"/>
  <c r="H29" i="11"/>
  <c r="I29" i="11"/>
  <c r="H33" i="11"/>
  <c r="I33" i="11"/>
  <c r="H23" i="11"/>
  <c r="I23" i="11"/>
  <c r="H16" i="11"/>
  <c r="I16" i="11"/>
  <c r="H28" i="11"/>
  <c r="I28" i="11"/>
  <c r="H35" i="11"/>
  <c r="I35" i="11"/>
  <c r="H39" i="11"/>
  <c r="I39" i="11"/>
  <c r="H31" i="11"/>
  <c r="I31" i="11"/>
  <c r="H32" i="11"/>
  <c r="I32" i="11"/>
  <c r="H20" i="11"/>
  <c r="I20" i="11"/>
  <c r="H8" i="11"/>
  <c r="I8" i="11"/>
  <c r="H30" i="11"/>
  <c r="I30" i="11"/>
  <c r="H27" i="11"/>
  <c r="I27" i="11"/>
  <c r="H17" i="11"/>
  <c r="I17" i="11"/>
  <c r="H2" i="11"/>
  <c r="I2" i="11"/>
  <c r="H45" i="11"/>
  <c r="I45" i="11"/>
  <c r="H15" i="11"/>
  <c r="I15" i="11"/>
  <c r="H25" i="11"/>
  <c r="I25" i="11"/>
  <c r="H37" i="11"/>
  <c r="I37" i="11"/>
  <c r="H6" i="11"/>
  <c r="I6" i="11"/>
  <c r="H18" i="11"/>
  <c r="I18" i="11"/>
  <c r="H7" i="11"/>
  <c r="I7" i="11"/>
  <c r="H10" i="11"/>
  <c r="I10" i="11"/>
  <c r="H43" i="11"/>
  <c r="I43" i="11"/>
  <c r="I19" i="11"/>
  <c r="H19" i="11"/>
  <c r="H13" i="8"/>
  <c r="I13" i="8" s="1"/>
  <c r="K13" i="8"/>
  <c r="L13" i="8"/>
  <c r="H14" i="8"/>
  <c r="I14" i="8" s="1"/>
  <c r="K14" i="8"/>
  <c r="L14" i="8"/>
  <c r="H15" i="8"/>
  <c r="K15" i="8"/>
  <c r="L15" i="8"/>
  <c r="I15" i="8" s="1"/>
  <c r="H16" i="8"/>
  <c r="I16" i="8" s="1"/>
  <c r="K16" i="8"/>
  <c r="L16" i="8"/>
  <c r="H17" i="8"/>
  <c r="I17" i="8" s="1"/>
  <c r="K17" i="8"/>
  <c r="L17" i="8"/>
  <c r="H18" i="8"/>
  <c r="K18" i="8"/>
  <c r="L18" i="8"/>
  <c r="I18" i="8" s="1"/>
  <c r="H19" i="8"/>
  <c r="I19" i="8" s="1"/>
  <c r="K19" i="8"/>
  <c r="L19" i="8"/>
  <c r="H20" i="8"/>
  <c r="I20" i="8" s="1"/>
  <c r="K20" i="8"/>
  <c r="L20" i="8"/>
  <c r="H21" i="8"/>
  <c r="K21" i="8"/>
  <c r="L21" i="8"/>
  <c r="I21" i="8" s="1"/>
  <c r="H9" i="8"/>
  <c r="K9" i="8"/>
  <c r="L9" i="8"/>
  <c r="H10" i="8"/>
  <c r="K10" i="8"/>
  <c r="L10" i="8"/>
  <c r="H11" i="8"/>
  <c r="K11" i="8"/>
  <c r="L11" i="8"/>
  <c r="I11" i="8" s="1"/>
  <c r="L6" i="8"/>
  <c r="K5" i="8"/>
  <c r="K6" i="8"/>
  <c r="H6" i="8"/>
  <c r="L12" i="8"/>
  <c r="K12" i="8"/>
  <c r="H12" i="8"/>
  <c r="L8" i="8"/>
  <c r="K8" i="8"/>
  <c r="H8" i="8"/>
  <c r="L7" i="8"/>
  <c r="K7" i="8"/>
  <c r="H7" i="8"/>
  <c r="L5" i="8"/>
  <c r="H5" i="8"/>
  <c r="I5" i="8" s="1"/>
  <c r="L4" i="8"/>
  <c r="K4" i="8"/>
  <c r="H4" i="8"/>
  <c r="L3" i="8"/>
  <c r="K3" i="8"/>
  <c r="H3" i="8"/>
  <c r="L2" i="8"/>
  <c r="K2" i="8"/>
  <c r="H2" i="8"/>
  <c r="I3" i="7"/>
  <c r="J3" i="7"/>
  <c r="K3" i="7"/>
  <c r="I15" i="7"/>
  <c r="J15" i="7"/>
  <c r="K15" i="7"/>
  <c r="I4" i="7"/>
  <c r="J4" i="7"/>
  <c r="K4" i="7"/>
  <c r="I2" i="7"/>
  <c r="J2" i="7"/>
  <c r="K2" i="7"/>
  <c r="I8" i="7"/>
  <c r="J8" i="7"/>
  <c r="K8" i="7"/>
  <c r="I7" i="7"/>
  <c r="J7" i="7"/>
  <c r="K7" i="7"/>
  <c r="I6" i="7"/>
  <c r="J6" i="7"/>
  <c r="K6" i="7"/>
  <c r="F60" i="7"/>
  <c r="F9" i="7"/>
  <c r="F54" i="7"/>
  <c r="F48" i="7"/>
  <c r="F40" i="7"/>
  <c r="F52" i="7"/>
  <c r="F59" i="7"/>
  <c r="F56" i="7"/>
  <c r="F51" i="7"/>
  <c r="F19" i="7"/>
  <c r="F31" i="7"/>
  <c r="F47" i="7"/>
  <c r="F55" i="7"/>
  <c r="F28" i="7"/>
  <c r="F39" i="7"/>
  <c r="F12" i="7"/>
  <c r="F25" i="7"/>
  <c r="F21" i="7"/>
  <c r="F29" i="7"/>
  <c r="F35" i="7"/>
  <c r="F26" i="7"/>
  <c r="F41" i="7"/>
  <c r="F49" i="7"/>
  <c r="F61" i="7"/>
  <c r="F44" i="7"/>
  <c r="F42" i="7"/>
  <c r="F20" i="7"/>
  <c r="F27" i="7"/>
  <c r="F18" i="7"/>
  <c r="F16" i="7"/>
  <c r="F34" i="7"/>
  <c r="F17" i="7"/>
  <c r="F53" i="7"/>
  <c r="F22" i="7"/>
  <c r="F33" i="7"/>
  <c r="F43" i="7"/>
  <c r="F46" i="7"/>
  <c r="F38" i="7"/>
  <c r="F5" i="7"/>
  <c r="F57" i="7"/>
  <c r="F23" i="7"/>
  <c r="F30" i="7"/>
  <c r="F37" i="7"/>
  <c r="F62" i="7"/>
  <c r="F58" i="7"/>
  <c r="F45" i="7"/>
  <c r="F10" i="7"/>
  <c r="F13" i="7"/>
  <c r="F36" i="7"/>
  <c r="F32" i="7"/>
  <c r="F11" i="7"/>
  <c r="F24" i="7"/>
  <c r="F50" i="7"/>
  <c r="F3" i="7"/>
  <c r="F15" i="7"/>
  <c r="F4" i="7"/>
  <c r="F2" i="7"/>
  <c r="F8" i="7"/>
  <c r="F7" i="7"/>
  <c r="F6" i="7"/>
  <c r="F14" i="7"/>
  <c r="D60" i="7"/>
  <c r="D9" i="7"/>
  <c r="D54" i="7"/>
  <c r="D48" i="7"/>
  <c r="D40" i="7"/>
  <c r="D52" i="7"/>
  <c r="D59" i="7"/>
  <c r="D56" i="7"/>
  <c r="D51" i="7"/>
  <c r="D19" i="7"/>
  <c r="D31" i="7"/>
  <c r="D47" i="7"/>
  <c r="D55" i="7"/>
  <c r="D28" i="7"/>
  <c r="D39" i="7"/>
  <c r="D12" i="7"/>
  <c r="D25" i="7"/>
  <c r="D21" i="7"/>
  <c r="D29" i="7"/>
  <c r="D35" i="7"/>
  <c r="D26" i="7"/>
  <c r="D41" i="7"/>
  <c r="D49" i="7"/>
  <c r="D61" i="7"/>
  <c r="D44" i="7"/>
  <c r="D42" i="7"/>
  <c r="D20" i="7"/>
  <c r="D27" i="7"/>
  <c r="D18" i="7"/>
  <c r="D16" i="7"/>
  <c r="D34" i="7"/>
  <c r="D17" i="7"/>
  <c r="D53" i="7"/>
  <c r="D22" i="7"/>
  <c r="D33" i="7"/>
  <c r="D43" i="7"/>
  <c r="D46" i="7"/>
  <c r="D38" i="7"/>
  <c r="D5" i="7"/>
  <c r="D57" i="7"/>
  <c r="D23" i="7"/>
  <c r="D30" i="7"/>
  <c r="D37" i="7"/>
  <c r="D62" i="7"/>
  <c r="D58" i="7"/>
  <c r="D45" i="7"/>
  <c r="D10" i="7"/>
  <c r="D13" i="7"/>
  <c r="D36" i="7"/>
  <c r="D32" i="7"/>
  <c r="D11" i="7"/>
  <c r="D24" i="7"/>
  <c r="D50" i="7"/>
  <c r="D3" i="7"/>
  <c r="D15" i="7"/>
  <c r="D4" i="7"/>
  <c r="D2" i="7"/>
  <c r="D8" i="7"/>
  <c r="D7" i="7"/>
  <c r="D6" i="7"/>
  <c r="D14" i="7"/>
  <c r="I60" i="7"/>
  <c r="J60" i="7"/>
  <c r="K60" i="7"/>
  <c r="I9" i="7"/>
  <c r="J9" i="7"/>
  <c r="K9" i="7"/>
  <c r="I54" i="7"/>
  <c r="J54" i="7"/>
  <c r="K54" i="7"/>
  <c r="I48" i="7"/>
  <c r="J48" i="7"/>
  <c r="K48" i="7"/>
  <c r="I40" i="7"/>
  <c r="J40" i="7"/>
  <c r="K40" i="7"/>
  <c r="I52" i="7"/>
  <c r="J52" i="7"/>
  <c r="K52" i="7"/>
  <c r="I59" i="7"/>
  <c r="J59" i="7"/>
  <c r="K59" i="7"/>
  <c r="I56" i="7"/>
  <c r="J56" i="7"/>
  <c r="K56" i="7"/>
  <c r="I51" i="7"/>
  <c r="J51" i="7"/>
  <c r="K51" i="7"/>
  <c r="I19" i="7"/>
  <c r="J19" i="7"/>
  <c r="K19" i="7"/>
  <c r="I31" i="7"/>
  <c r="J31" i="7"/>
  <c r="K31" i="7"/>
  <c r="I47" i="7"/>
  <c r="J47" i="7"/>
  <c r="K47" i="7"/>
  <c r="I55" i="7"/>
  <c r="J55" i="7"/>
  <c r="K55" i="7"/>
  <c r="I28" i="7"/>
  <c r="J28" i="7"/>
  <c r="K28" i="7"/>
  <c r="I39" i="7"/>
  <c r="J39" i="7"/>
  <c r="K39" i="7"/>
  <c r="I12" i="7"/>
  <c r="J12" i="7"/>
  <c r="K12" i="7"/>
  <c r="I25" i="7"/>
  <c r="J25" i="7"/>
  <c r="K25" i="7"/>
  <c r="I21" i="7"/>
  <c r="J21" i="7"/>
  <c r="K21" i="7"/>
  <c r="I29" i="7"/>
  <c r="J29" i="7"/>
  <c r="K29" i="7"/>
  <c r="I35" i="7"/>
  <c r="J35" i="7"/>
  <c r="K35" i="7"/>
  <c r="I26" i="7"/>
  <c r="J26" i="7"/>
  <c r="K26" i="7"/>
  <c r="I41" i="7"/>
  <c r="J41" i="7"/>
  <c r="K41" i="7"/>
  <c r="I49" i="7"/>
  <c r="J49" i="7"/>
  <c r="K49" i="7"/>
  <c r="I61" i="7"/>
  <c r="J61" i="7"/>
  <c r="K61" i="7"/>
  <c r="I44" i="7"/>
  <c r="J44" i="7"/>
  <c r="K44" i="7"/>
  <c r="I42" i="7"/>
  <c r="J42" i="7"/>
  <c r="K42" i="7"/>
  <c r="I20" i="7"/>
  <c r="J20" i="7"/>
  <c r="K20" i="7"/>
  <c r="I27" i="7"/>
  <c r="J27" i="7"/>
  <c r="K27" i="7"/>
  <c r="I18" i="7"/>
  <c r="J18" i="7"/>
  <c r="K18" i="7"/>
  <c r="I16" i="7"/>
  <c r="J16" i="7"/>
  <c r="K16" i="7"/>
  <c r="I34" i="7"/>
  <c r="J34" i="7"/>
  <c r="K34" i="7"/>
  <c r="I17" i="7"/>
  <c r="J17" i="7"/>
  <c r="K17" i="7"/>
  <c r="I53" i="7"/>
  <c r="J53" i="7"/>
  <c r="K53" i="7"/>
  <c r="I22" i="7"/>
  <c r="J22" i="7"/>
  <c r="K22" i="7"/>
  <c r="I33" i="7"/>
  <c r="J33" i="7"/>
  <c r="K33" i="7"/>
  <c r="I43" i="7"/>
  <c r="J43" i="7"/>
  <c r="K43" i="7"/>
  <c r="I46" i="7"/>
  <c r="J46" i="7"/>
  <c r="K46" i="7"/>
  <c r="I38" i="7"/>
  <c r="J38" i="7"/>
  <c r="K38" i="7"/>
  <c r="I5" i="7"/>
  <c r="J5" i="7"/>
  <c r="K5" i="7"/>
  <c r="I57" i="7"/>
  <c r="J57" i="7"/>
  <c r="K57" i="7"/>
  <c r="I23" i="7"/>
  <c r="J23" i="7"/>
  <c r="K23" i="7"/>
  <c r="I30" i="7"/>
  <c r="J30" i="7"/>
  <c r="K30" i="7"/>
  <c r="I37" i="7"/>
  <c r="J37" i="7"/>
  <c r="K37" i="7"/>
  <c r="I62" i="7"/>
  <c r="J62" i="7"/>
  <c r="K62" i="7"/>
  <c r="I58" i="7"/>
  <c r="J58" i="7"/>
  <c r="K58" i="7"/>
  <c r="I45" i="7"/>
  <c r="J45" i="7"/>
  <c r="K45" i="7"/>
  <c r="I10" i="7"/>
  <c r="J10" i="7"/>
  <c r="K10" i="7"/>
  <c r="I13" i="7"/>
  <c r="J13" i="7"/>
  <c r="K13" i="7"/>
  <c r="I36" i="7"/>
  <c r="J36" i="7"/>
  <c r="K36" i="7"/>
  <c r="I32" i="7"/>
  <c r="J32" i="7"/>
  <c r="K32" i="7"/>
  <c r="I11" i="7"/>
  <c r="J11" i="7"/>
  <c r="K11" i="7"/>
  <c r="I24" i="7"/>
  <c r="J24" i="7"/>
  <c r="K24" i="7"/>
  <c r="I50" i="7"/>
  <c r="J50" i="7"/>
  <c r="K50" i="7"/>
  <c r="K14" i="7"/>
  <c r="J14" i="7"/>
  <c r="I14" i="7"/>
  <c r="H7" i="12" l="1"/>
  <c r="H12" i="12"/>
  <c r="H11" i="12"/>
  <c r="H15" i="12"/>
  <c r="H5" i="12"/>
  <c r="H2" i="12"/>
  <c r="H10" i="12"/>
  <c r="H16" i="12"/>
  <c r="H4" i="12"/>
  <c r="H6" i="12"/>
  <c r="H17" i="12"/>
  <c r="H13" i="12"/>
  <c r="H14" i="12"/>
  <c r="H8" i="12"/>
  <c r="I9" i="8"/>
  <c r="I10" i="8"/>
  <c r="I6" i="8"/>
  <c r="I3" i="8"/>
  <c r="I12" i="8"/>
  <c r="I7" i="8"/>
  <c r="I2" i="8"/>
  <c r="I4" i="8"/>
  <c r="I8" i="8"/>
</calcChain>
</file>

<file path=xl/sharedStrings.xml><?xml version="1.0" encoding="utf-8"?>
<sst xmlns="http://schemas.openxmlformats.org/spreadsheetml/2006/main" count="361" uniqueCount="150">
  <si>
    <t>Bill Lines</t>
  </si>
  <si>
    <t>Total Paid</t>
  </si>
  <si>
    <t>Drug Supplies Days</t>
  </si>
  <si>
    <t>Quantity Dispensed</t>
  </si>
  <si>
    <t>TIGER BALM PATCH</t>
  </si>
  <si>
    <t>CAPSAICIN 0.025% CREAM</t>
  </si>
  <si>
    <t>METHYL SALICYLATE 25% CREAM</t>
  </si>
  <si>
    <t>50488112901</t>
  </si>
  <si>
    <t>NEW TEROCIN LOTION</t>
  </si>
  <si>
    <t>TIGER BALM OINTMENT</t>
  </si>
  <si>
    <t>CALYPXO CREAM</t>
  </si>
  <si>
    <t>ICY HOT MEDICATED PATCH</t>
  </si>
  <si>
    <t>50488113001</t>
  </si>
  <si>
    <t>LIMENCIN LOTION</t>
  </si>
  <si>
    <t>SALONPAS PATCH</t>
  </si>
  <si>
    <t>ICY HOT CREAM</t>
  </si>
  <si>
    <t>SALONPAS-HOT PATCH</t>
  </si>
  <si>
    <t>TIGER BALM NECK-SHOULDER CREAM</t>
  </si>
  <si>
    <t>45861000301</t>
  </si>
  <si>
    <t>MENTHODERM OINTMENT</t>
  </si>
  <si>
    <t>TIGER BALM MUSCLE RUB CREAM</t>
  </si>
  <si>
    <t>27495000604</t>
  </si>
  <si>
    <t>DENDRACIN NEURODENDRAXCIN LOT</t>
  </si>
  <si>
    <t>ULTRACIN LOTION</t>
  </si>
  <si>
    <t>ICY HOT 16% SLEEVE</t>
  </si>
  <si>
    <t>ARTHRITIS PAIN RLF 0.075% CRM</t>
  </si>
  <si>
    <t>BENGAY VANISHING SCENT GEL</t>
  </si>
  <si>
    <t>ZOSTRIX HP 0.1% CREAM</t>
  </si>
  <si>
    <t>FLEXALL 7% GEL</t>
  </si>
  <si>
    <t>COOL THERAPY 4% GEL</t>
  </si>
  <si>
    <t>ICY HOT 7.5% PATCH</t>
  </si>
  <si>
    <t>GOLD BOND MEDICATED BODY POWDR</t>
  </si>
  <si>
    <t>ICY HOT BALM</t>
  </si>
  <si>
    <t>THERA-GESIC CREME</t>
  </si>
  <si>
    <t>STOPAIN 8% SPRAY</t>
  </si>
  <si>
    <t>MUSCLE RUB ULTRA STR CREAM</t>
  </si>
  <si>
    <t>TIGER BALM ARTHRITIS RUB CREAM</t>
  </si>
  <si>
    <t>THERAPEUTIC MINERAL ICE GEL</t>
  </si>
  <si>
    <t>SM MUSCLE RUB CREAM</t>
  </si>
  <si>
    <t>ZOSTRIX 0.033% CREAM</t>
  </si>
  <si>
    <t>BIOFREEZE WITH ILEX GEL</t>
  </si>
  <si>
    <t>ICY HOT NO MESS APPLICATOR LIQ</t>
  </si>
  <si>
    <t>ICY HOT 16% MEDICATED SPRAY</t>
  </si>
  <si>
    <t>CASTIVA WARMING 0.035% LOTION</t>
  </si>
  <si>
    <t>ARTHRICARE DOUBLE ICE GEL</t>
  </si>
  <si>
    <t>ICY HOT STICK</t>
  </si>
  <si>
    <t>FP MUSCLE RUB OINTMENT</t>
  </si>
  <si>
    <t>ZIM'S MAX-FREEZE 3.7% GEL</t>
  </si>
  <si>
    <t>SARNA ORIGINAL 0.5%-0.5% LOTN</t>
  </si>
  <si>
    <t>SALONPAS PAIN RELIEVE JET SPRY</t>
  </si>
  <si>
    <t>ASPERCREME HEAT 10% GEL</t>
  </si>
  <si>
    <t>ICY HOT PAIN RELIEVING 2.5%</t>
  </si>
  <si>
    <t>ICY HOT 16% POWER GEL</t>
  </si>
  <si>
    <t>VAPORX BALM OINTMENT</t>
  </si>
  <si>
    <t>ANALGESIC BALM</t>
  </si>
  <si>
    <t>METHYL SALICYLATE LIQUID</t>
  </si>
  <si>
    <t>CAPZASIN QUICK RELIEF GEL</t>
  </si>
  <si>
    <t>BENGAY 5% COLD THERAPY GEL</t>
  </si>
  <si>
    <t>ICY HOT ADVANCED RELIEF CREAM</t>
  </si>
  <si>
    <t>MEDICATED BODY POWDER</t>
  </si>
  <si>
    <t>THERA-GESIC PLUS CREME</t>
  </si>
  <si>
    <t>AIR SALONPAS SPRAY</t>
  </si>
  <si>
    <t>CAPSICUM OLEORESIN/MENTH/CAMPH</t>
  </si>
  <si>
    <t>CAPSAICIN</t>
  </si>
  <si>
    <t>METHYL SALICYLATE</t>
  </si>
  <si>
    <t>CAPSAICIN/ME-SALICYLATE/MENTH</t>
  </si>
  <si>
    <t>MENTHOL/CAMPHOR</t>
  </si>
  <si>
    <t>METHYL SALICYLATE/MENTHOL</t>
  </si>
  <si>
    <t>MENTHOL</t>
  </si>
  <si>
    <t>METHYL SALICYLATE/MENTH/CAMPH</t>
  </si>
  <si>
    <t>MENTHOL/BANDAGES, TUBULAR</t>
  </si>
  <si>
    <t>MENTHOL/ALOE VERA/VITAMIN E</t>
  </si>
  <si>
    <t>MENTHOL/ZINC OXIDE</t>
  </si>
  <si>
    <t>MENTHOL/CAMPHR/ANTIARTHRITIC 1</t>
  </si>
  <si>
    <t>CAPSAICIN IN CASTOR OIL</t>
  </si>
  <si>
    <t>MENTHOL/ALOE VERA EXTRACT</t>
  </si>
  <si>
    <t>EUCALYPTUS OIL/MENTHOL/CAMPHOR</t>
  </si>
  <si>
    <t>CAPSAICIN/MENTHOL</t>
  </si>
  <si>
    <t>Average Paid</t>
  </si>
  <si>
    <t>Average Days Supply</t>
  </si>
  <si>
    <t>DICLOFENAC EPOLAMINE 1.3% PTCH</t>
  </si>
  <si>
    <t>DICLOFENAC EPOLAMINE</t>
  </si>
  <si>
    <t>FLECTOR 1.3% PATCH</t>
  </si>
  <si>
    <t>DICLOFENAC 1.5% TOPICAL SOLN</t>
  </si>
  <si>
    <t>DICLOFENAC SODIUM</t>
  </si>
  <si>
    <t>DICLOFENAC SODIUM 1% GEL</t>
  </si>
  <si>
    <t>PENNSAID 2% PUMP</t>
  </si>
  <si>
    <t>VOLTAREN 1% GEL</t>
  </si>
  <si>
    <t>DICLOVIX KIT</t>
  </si>
  <si>
    <t>DICLOFENAC/LIDO/ME-SAL/CAMPHOR</t>
  </si>
  <si>
    <t>Drug Ingredient</t>
  </si>
  <si>
    <t>% of Bill Lines</t>
  </si>
  <si>
    <t>% of Total Paid</t>
  </si>
  <si>
    <t>SALONPAS-E PATCH</t>
  </si>
  <si>
    <t>VR MUSCLE RUB ULTRA STR CREAM</t>
  </si>
  <si>
    <t>ICY HOT MEDICATED 7.5% ROLL</t>
  </si>
  <si>
    <t>POLAR FREEZE GEL</t>
  </si>
  <si>
    <t>DENDRACIN LOTION</t>
  </si>
  <si>
    <t>NDC</t>
  </si>
  <si>
    <t>Reference Brand</t>
  </si>
  <si>
    <t>Average Quantity Dispensed</t>
  </si>
  <si>
    <t>% of Total Lines</t>
  </si>
  <si>
    <t>XRYLIX 1.5% KIT</t>
  </si>
  <si>
    <t>DICLOFENAC/KINESIOLOGY TAPE</t>
  </si>
  <si>
    <t>Package Size</t>
  </si>
  <si>
    <t>Average Paid per Unit</t>
  </si>
  <si>
    <t>75987004005</t>
  </si>
  <si>
    <t>59088036500</t>
  </si>
  <si>
    <t>72275070277</t>
  </si>
  <si>
    <t>60793041105</t>
  </si>
  <si>
    <t>60793041130</t>
  </si>
  <si>
    <t>00093322550</t>
  </si>
  <si>
    <t>00093322555</t>
  </si>
  <si>
    <t>59762041101</t>
  </si>
  <si>
    <t>59762041102</t>
  </si>
  <si>
    <t>00591214071</t>
  </si>
  <si>
    <t>50742030805</t>
  </si>
  <si>
    <t>51021025005</t>
  </si>
  <si>
    <t>51672135802</t>
  </si>
  <si>
    <t>52565000205</t>
  </si>
  <si>
    <t>59088037210</t>
  </si>
  <si>
    <t>60505039905</t>
  </si>
  <si>
    <t>65162091174</t>
  </si>
  <si>
    <t>68180053801</t>
  </si>
  <si>
    <t>70512002505</t>
  </si>
  <si>
    <t>71085000205</t>
  </si>
  <si>
    <t>2019 Unit Price on File</t>
  </si>
  <si>
    <t>45861000101</t>
  </si>
  <si>
    <t>MEDROX OINTMENT</t>
  </si>
  <si>
    <t>QUTENZA 8% KIT (1 PATCH)</t>
  </si>
  <si>
    <t>CAPSAICIN/SKIN CLEANSER</t>
  </si>
  <si>
    <t>PAIN RELIEVING GEL</t>
  </si>
  <si>
    <t>DOULEURIN LOTION</t>
  </si>
  <si>
    <t>SOMBRA NATURAL PAIN RELIEVE GL</t>
  </si>
  <si>
    <t>MENTHOL/CAMPHOR/IRR CNTR-IRTN1</t>
  </si>
  <si>
    <t>BIOFREEZE GEL</t>
  </si>
  <si>
    <t>PAIN RELIEVING RUB CREAM</t>
  </si>
  <si>
    <t>ANALGESIC BALM GRX</t>
  </si>
  <si>
    <t>SM PAIN RELIEVING GEL</t>
  </si>
  <si>
    <t>SOMBRA COOL THERAPY GEL</t>
  </si>
  <si>
    <t>MEDROX PATCH</t>
  </si>
  <si>
    <t>HIGH POTENCY CAPSAICIN 0.1% CR</t>
  </si>
  <si>
    <t>PV COLD &amp; HOT MEDICATED PATCH</t>
  </si>
  <si>
    <t>FLEXALL 16% GEL</t>
  </si>
  <si>
    <t>EXTERNAL PAIN RELIEVING GEL</t>
  </si>
  <si>
    <t>BIO-THERM PAIN RELIEVING LOT</t>
  </si>
  <si>
    <t>ANALGESIC OINTMENT</t>
  </si>
  <si>
    <t>PANALGESIC CREAM</t>
  </si>
  <si>
    <t>Averge Paid per Unit</t>
  </si>
  <si>
    <t>2019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</si>
</sst>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56">
    <xf numFmtId="0" fontId="0" fillId="0" borderId="0" xfId="0"/>
    <xf numFmtId="44" fontId="0" fillId="0" borderId="0" xfId="2" applyFont="1"/>
    <xf numFmtId="165" fontId="0" fillId="0" borderId="0" xfId="1" applyNumberFormat="1" applyFont="1"/>
    <xf numFmtId="49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166" fontId="0" fillId="0" borderId="0" xfId="3" applyNumberFormat="1" applyFont="1" applyProtection="1">
      <protection locked="0"/>
    </xf>
    <xf numFmtId="44" fontId="0" fillId="0" borderId="0" xfId="2" applyFont="1" applyProtection="1">
      <protection locked="0"/>
    </xf>
    <xf numFmtId="44" fontId="3" fillId="0" borderId="0" xfId="2" applyFont="1" applyBorder="1" applyAlignment="1" applyProtection="1">
      <alignment horizontal="right"/>
      <protection locked="0"/>
    </xf>
    <xf numFmtId="165" fontId="3" fillId="0" borderId="0" xfId="1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65" fontId="0" fillId="0" borderId="0" xfId="1" applyNumberFormat="1" applyFont="1" applyBorder="1" applyProtection="1">
      <protection locked="0"/>
    </xf>
    <xf numFmtId="0" fontId="3" fillId="0" borderId="0" xfId="4" applyFont="1" applyBorder="1" applyProtection="1">
      <protection locked="0"/>
    </xf>
    <xf numFmtId="44" fontId="0" fillId="0" borderId="0" xfId="2" applyFont="1" applyBorder="1" applyProtection="1">
      <protection locked="0"/>
    </xf>
    <xf numFmtId="44" fontId="0" fillId="0" borderId="1" xfId="2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165" fontId="2" fillId="2" borderId="0" xfId="1" applyNumberFormat="1" applyFont="1" applyFill="1" applyAlignment="1" applyProtection="1">
      <alignment horizontal="center" vertical="center" wrapText="1"/>
    </xf>
    <xf numFmtId="44" fontId="2" fillId="2" borderId="0" xfId="2" applyFont="1" applyFill="1" applyAlignment="1" applyProtection="1">
      <alignment horizontal="center" vertical="center" wrapText="1"/>
    </xf>
    <xf numFmtId="0" fontId="0" fillId="0" borderId="0" xfId="0" applyProtection="1"/>
    <xf numFmtId="10" fontId="0" fillId="0" borderId="0" xfId="0" applyNumberFormat="1" applyProtection="1"/>
    <xf numFmtId="44" fontId="0" fillId="0" borderId="0" xfId="0" applyNumberFormat="1" applyProtection="1"/>
    <xf numFmtId="9" fontId="0" fillId="0" borderId="0" xfId="3" applyFont="1" applyProtection="1"/>
    <xf numFmtId="44" fontId="0" fillId="0" borderId="0" xfId="2" applyFont="1" applyProtection="1"/>
    <xf numFmtId="165" fontId="0" fillId="0" borderId="0" xfId="1" applyNumberFormat="1" applyFont="1" applyProtection="1"/>
    <xf numFmtId="0" fontId="0" fillId="0" borderId="2" xfId="0" applyBorder="1" applyProtection="1">
      <protection locked="0"/>
    </xf>
    <xf numFmtId="10" fontId="0" fillId="0" borderId="2" xfId="3" applyNumberFormat="1" applyFont="1" applyBorder="1" applyProtection="1">
      <protection locked="0"/>
    </xf>
    <xf numFmtId="44" fontId="0" fillId="0" borderId="2" xfId="2" applyFont="1" applyBorder="1" applyProtection="1">
      <protection locked="0"/>
    </xf>
    <xf numFmtId="165" fontId="0" fillId="0" borderId="2" xfId="1" applyNumberFormat="1" applyFont="1" applyBorder="1" applyProtection="1">
      <protection locked="0"/>
    </xf>
    <xf numFmtId="0" fontId="0" fillId="0" borderId="2" xfId="0" applyFill="1" applyBorder="1" applyProtection="1">
      <protection locked="0"/>
    </xf>
    <xf numFmtId="167" fontId="0" fillId="0" borderId="2" xfId="1" applyNumberFormat="1" applyFont="1" applyBorder="1" applyProtection="1">
      <protection locked="0"/>
    </xf>
    <xf numFmtId="167" fontId="0" fillId="0" borderId="0" xfId="1" applyNumberFormat="1" applyFont="1" applyBorder="1" applyProtection="1">
      <protection locked="0"/>
    </xf>
    <xf numFmtId="164" fontId="3" fillId="0" borderId="2" xfId="5" applyNumberFormat="1" applyFont="1" applyFill="1" applyBorder="1" applyAlignment="1" applyProtection="1">
      <alignment horizontal="right"/>
      <protection locked="0"/>
    </xf>
    <xf numFmtId="3" fontId="3" fillId="0" borderId="2" xfId="5" applyNumberFormat="1" applyFont="1" applyFill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44" fontId="0" fillId="0" borderId="3" xfId="2" applyFont="1" applyBorder="1" applyProtection="1">
      <protection locked="0"/>
    </xf>
    <xf numFmtId="167" fontId="0" fillId="0" borderId="3" xfId="1" applyNumberFormat="1" applyFont="1" applyBorder="1" applyProtection="1"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5" fontId="2" fillId="2" borderId="0" xfId="1" applyNumberFormat="1" applyFont="1" applyFill="1" applyAlignment="1" applyProtection="1">
      <alignment horizontal="center" vertical="center" wrapText="1"/>
      <protection locked="0"/>
    </xf>
    <xf numFmtId="44" fontId="2" fillId="2" borderId="0" xfId="2" applyFont="1" applyFill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167" fontId="0" fillId="0" borderId="0" xfId="1" applyNumberFormat="1" applyFont="1" applyProtection="1">
      <protection locked="0"/>
    </xf>
    <xf numFmtId="49" fontId="3" fillId="0" borderId="1" xfId="4" applyNumberFormat="1" applyFont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5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44" fontId="2" fillId="2" borderId="0" xfId="2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165" fontId="0" fillId="0" borderId="5" xfId="1" applyNumberFormat="1" applyFont="1" applyBorder="1" applyProtection="1">
      <protection locked="0"/>
    </xf>
    <xf numFmtId="49" fontId="3" fillId="0" borderId="4" xfId="5" applyNumberFormat="1" applyFont="1" applyFill="1" applyBorder="1" applyAlignment="1" applyProtection="1">
      <protection locked="0"/>
    </xf>
    <xf numFmtId="0" fontId="3" fillId="0" borderId="4" xfId="5" applyFont="1" applyFill="1" applyBorder="1" applyAlignment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6" xfId="0" applyBorder="1" applyProtection="1">
      <protection locked="0"/>
    </xf>
    <xf numFmtId="165" fontId="0" fillId="0" borderId="7" xfId="1" applyNumberFormat="1" applyFont="1" applyBorder="1" applyProtection="1">
      <protection locked="0"/>
    </xf>
  </cellXfs>
  <cellStyles count="6">
    <cellStyle name="Comma" xfId="1" builtinId="3"/>
    <cellStyle name="Currency" xfId="2" builtinId="4"/>
    <cellStyle name="Normal" xfId="0" builtinId="0"/>
    <cellStyle name="Normal_Sheet1" xfId="4"/>
    <cellStyle name="Normal_Sheet6" xfId="5"/>
    <cellStyle name="Percent" xfId="3" builtinId="5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.0000_);_(* \(#,##0.00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.0000_);_(* \(#,##0.00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.0000_);_(* \(#,##0.000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.0000_);_(* \(#,##0.000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protection locked="0" hidden="0"/>
    </dxf>
    <dxf>
      <protection locked="0" hidden="0"/>
    </dxf>
    <dxf>
      <numFmt numFmtId="34" formatCode="_(&quot;$&quot;* #,##0.00_);_(&quot;$&quot;* \(#,##0.00\);_(&quot;$&quot;* &quot;-&quot;??_);_(@_)"/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0" hidden="0"/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0" hidden="0"/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0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K62" totalsRowShown="0" headerRowDxfId="53" dataDxfId="52" headerRowCellStyle="Comma" dataCellStyle="Comma">
  <autoFilter ref="A1:K62"/>
  <tableColumns count="11">
    <tableColumn id="1" name="Reference Brand" dataDxfId="51"/>
    <tableColumn id="2" name="Drug Ingredient" dataDxfId="50"/>
    <tableColumn id="3" name="Bill Lines" dataDxfId="49" dataCellStyle="Comma"/>
    <tableColumn id="4" name="% of Total Lines" dataDxfId="48" dataCellStyle="Percent">
      <calculatedColumnFormula>C2/SUM($C$2:$C$62)</calculatedColumnFormula>
    </tableColumn>
    <tableColumn id="5" name="Total Paid" dataDxfId="47" dataCellStyle="Currency"/>
    <tableColumn id="6" name="% of Total Paid" dataDxfId="46" dataCellStyle="Percent">
      <calculatedColumnFormula>E2/SUM($E$2:$E$62)</calculatedColumnFormula>
    </tableColumn>
    <tableColumn id="7" name="Drug Supplies Days" dataDxfId="45" dataCellStyle="Comma"/>
    <tableColumn id="8" name="Quantity Dispensed" dataDxfId="44" dataCellStyle="Comma"/>
    <tableColumn id="9" name="Average Paid" dataDxfId="43" dataCellStyle="Currency">
      <calculatedColumnFormula>ROUND(E2/C2,2)</calculatedColumnFormula>
    </tableColumn>
    <tableColumn id="10" name="Average Days Supply" dataDxfId="42" dataCellStyle="Comma">
      <calculatedColumnFormula>ROUND(G2/C2,0)</calculatedColumnFormula>
    </tableColumn>
    <tableColumn id="11" name="Average Quantity Dispensed" dataDxfId="41" dataCellStyle="Comma">
      <calculatedColumnFormula>ROUND(H2/C2,0)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harmacy with NSAIDs"/>
    </ext>
  </extLst>
</table>
</file>

<file path=xl/tables/table2.xml><?xml version="1.0" encoding="utf-8"?>
<table xmlns="http://schemas.openxmlformats.org/spreadsheetml/2006/main" id="2" name="Table2" displayName="Table2" ref="A1:M21" totalsRowShown="0" headerRowDxfId="40" dataDxfId="39" headerRowCellStyle="Comma" dataCellStyle="Comma">
  <autoFilter ref="A1:M21"/>
  <tableColumns count="13">
    <tableColumn id="1" name="NDC" dataDxfId="38"/>
    <tableColumn id="2" name="Reference Brand" dataDxfId="37"/>
    <tableColumn id="3" name="Drug Ingredient" dataDxfId="36"/>
    <tableColumn id="4" name="Bill Lines" dataDxfId="35"/>
    <tableColumn id="5" name="Total Paid" dataDxfId="34"/>
    <tableColumn id="6" name="Drug Supplies Days" dataDxfId="33"/>
    <tableColumn id="7" name="Quantity Dispensed" dataDxfId="32"/>
    <tableColumn id="8" name="Average Paid" dataDxfId="31" dataCellStyle="Currency">
      <calculatedColumnFormula>ROUND(E2/D2,2)</calculatedColumnFormula>
    </tableColumn>
    <tableColumn id="9" name="Average Paid per Unit" dataDxfId="30" dataCellStyle="Comma">
      <calculatedColumnFormula>H2/L2</calculatedColumnFormula>
    </tableColumn>
    <tableColumn id="10" name="2019 Unit Price on File" dataDxfId="29" dataCellStyle="Comma"/>
    <tableColumn id="11" name="Average Days Supply" dataDxfId="28" dataCellStyle="Comma">
      <calculatedColumnFormula>ROUND(F2/D2,0)</calculatedColumnFormula>
    </tableColumn>
    <tableColumn id="12" name="Average Quantity Dispensed" dataDxfId="27" dataCellStyle="Comma">
      <calculatedColumnFormula>ROUND(G2/D2,0)</calculatedColumnFormula>
    </tableColumn>
    <tableColumn id="13" name="Package Size" dataDxfId="26" dataCellStyle="Comma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harmacy High Average Paid"/>
    </ext>
  </extLst>
</table>
</file>

<file path=xl/tables/table3.xml><?xml version="1.0" encoding="utf-8"?>
<table xmlns="http://schemas.openxmlformats.org/spreadsheetml/2006/main" id="4" name="Table4" displayName="Table4" ref="A1:K45" totalsRowShown="0" headerRowDxfId="25" dataDxfId="24" headerRowCellStyle="Comma">
  <autoFilter ref="A1:K45"/>
  <tableColumns count="11">
    <tableColumn id="1" name="Reference Brand" dataDxfId="23"/>
    <tableColumn id="2" name="Drug Ingredient" dataDxfId="22"/>
    <tableColumn id="3" name="Bill Lines" dataDxfId="21"/>
    <tableColumn id="4" name="% of Bill Lines" dataDxfId="20" dataCellStyle="Percent">
      <calculatedColumnFormula>C2/SUM($C$2:$C$45)</calculatedColumnFormula>
    </tableColumn>
    <tableColumn id="5" name="Total Paid" dataDxfId="19" dataCellStyle="Currency"/>
    <tableColumn id="6" name="% of Total Paid" dataDxfId="18" dataCellStyle="Percent">
      <calculatedColumnFormula>E2/SUM($E$2:$E$45)</calculatedColumnFormula>
    </tableColumn>
    <tableColumn id="7" name="Quantity Dispensed" dataDxfId="17"/>
    <tableColumn id="8" name="Average Paid" dataDxfId="16" dataCellStyle="Currency">
      <calculatedColumnFormula>ROUND(E2/C2,2)</calculatedColumnFormula>
    </tableColumn>
    <tableColumn id="9" name="Average Quantity Dispensed" dataDxfId="15" dataCellStyle="Comma">
      <calculatedColumnFormula>ROUND(G2/C2,0)</calculatedColumnFormula>
    </tableColumn>
    <tableColumn id="10" name="Averge Paid per Unit" dataDxfId="14"/>
    <tableColumn id="11" name="2019 Unit" dataDxfId="1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escriber with NSAIDs"/>
    </ext>
  </extLst>
</table>
</file>

<file path=xl/tables/table4.xml><?xml version="1.0" encoding="utf-8"?>
<table xmlns="http://schemas.openxmlformats.org/spreadsheetml/2006/main" id="3" name="Table3" displayName="Table3" ref="A1:J17" totalsRowShown="0" headerRowDxfId="12" dataDxfId="11" tableBorderDxfId="10" headerRowCellStyle="Comma" dataCellStyle="Comma">
  <autoFilter ref="A1:J17"/>
  <tableColumns count="10">
    <tableColumn id="1" name="NDC" dataDxfId="9"/>
    <tableColumn id="2" name="Reference Brand" dataDxfId="8"/>
    <tableColumn id="3" name="Drug Ingredient" dataDxfId="7"/>
    <tableColumn id="4" name="Bill Lines" dataDxfId="6"/>
    <tableColumn id="5" name="Total Paid" dataDxfId="5" dataCellStyle="Currency"/>
    <tableColumn id="6" name="Quantity Dispensed" dataDxfId="4"/>
    <tableColumn id="7" name="Average Paid" dataDxfId="3" dataCellStyle="Currency">
      <calculatedColumnFormula>ROUND(E2/D2,2)</calculatedColumnFormula>
    </tableColumn>
    <tableColumn id="8" name="Average Paid per Unit" dataDxfId="2" dataCellStyle="Comma">
      <calculatedColumnFormula>ROUND(G2/J2,4)</calculatedColumnFormula>
    </tableColumn>
    <tableColumn id="9" name="2019 Unit Price on File" dataDxfId="1" dataCellStyle="Comma"/>
    <tableColumn id="10" name="Average Quantity Dispensed" dataDxfId="0" dataCellStyle="Comma">
      <calculatedColumnFormula>ROUND(F2/D2,0)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escriber High Average Pai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Layout" zoomScaleNormal="100" workbookViewId="0"/>
  </sheetViews>
  <sheetFormatPr defaultRowHeight="14.5" x14ac:dyDescent="0.35"/>
  <cols>
    <col min="1" max="1" width="33.08984375" bestFit="1" customWidth="1"/>
    <col min="2" max="2" width="32.90625" bestFit="1" customWidth="1"/>
    <col min="3" max="3" width="14.54296875" style="2" customWidth="1"/>
    <col min="4" max="4" width="12.26953125" style="2" customWidth="1"/>
    <col min="5" max="5" width="14.54296875" style="1" customWidth="1"/>
    <col min="6" max="6" width="16.1796875" style="1" customWidth="1"/>
    <col min="7" max="7" width="19.54296875" style="2" customWidth="1"/>
    <col min="8" max="8" width="20.1796875" style="2" customWidth="1"/>
    <col min="9" max="9" width="14.54296875" customWidth="1"/>
    <col min="10" max="10" width="14.36328125" customWidth="1"/>
    <col min="11" max="11" width="20.453125" customWidth="1"/>
  </cols>
  <sheetData>
    <row r="1" spans="1:11" ht="42.9" customHeight="1" x14ac:dyDescent="0.35">
      <c r="A1" s="37" t="s">
        <v>99</v>
      </c>
      <c r="B1" s="37" t="s">
        <v>90</v>
      </c>
      <c r="C1" s="38" t="s">
        <v>0</v>
      </c>
      <c r="D1" s="38" t="s">
        <v>101</v>
      </c>
      <c r="E1" s="39" t="s">
        <v>1</v>
      </c>
      <c r="F1" s="39" t="s">
        <v>92</v>
      </c>
      <c r="G1" s="38" t="s">
        <v>2</v>
      </c>
      <c r="H1" s="38" t="s">
        <v>3</v>
      </c>
      <c r="I1" s="38" t="s">
        <v>78</v>
      </c>
      <c r="J1" s="38" t="s">
        <v>79</v>
      </c>
      <c r="K1" s="38" t="s">
        <v>100</v>
      </c>
    </row>
    <row r="2" spans="1:11" x14ac:dyDescent="0.35">
      <c r="A2" s="4" t="s">
        <v>102</v>
      </c>
      <c r="B2" s="4" t="s">
        <v>103</v>
      </c>
      <c r="C2" s="5">
        <v>712</v>
      </c>
      <c r="D2" s="6">
        <f t="shared" ref="D2:D33" si="0">C2/SUM($C$2:$C$62)</f>
        <v>4.3404047793221164E-2</v>
      </c>
      <c r="E2" s="7">
        <v>2257706.61</v>
      </c>
      <c r="F2" s="6">
        <f t="shared" ref="F2:F33" si="1">E2/SUM($E$2:$E$62)</f>
        <v>0.47362058738187418</v>
      </c>
      <c r="G2" s="5">
        <v>21360</v>
      </c>
      <c r="H2" s="5">
        <v>712</v>
      </c>
      <c r="I2" s="7">
        <f t="shared" ref="I2:I33" si="2">ROUND(E2/C2,2)</f>
        <v>3170.94</v>
      </c>
      <c r="J2" s="5">
        <f t="shared" ref="J2:J33" si="3">ROUND(G2/C2,0)</f>
        <v>30</v>
      </c>
      <c r="K2" s="5">
        <f t="shared" ref="K2:K33" si="4">ROUND(H2/C2,0)</f>
        <v>1</v>
      </c>
    </row>
    <row r="3" spans="1:11" x14ac:dyDescent="0.35">
      <c r="A3" s="4" t="s">
        <v>86</v>
      </c>
      <c r="B3" s="4" t="s">
        <v>84</v>
      </c>
      <c r="C3" s="5">
        <v>329</v>
      </c>
      <c r="D3" s="6">
        <f t="shared" si="0"/>
        <v>2.0056083881980005E-2</v>
      </c>
      <c r="E3" s="7">
        <v>753653.31</v>
      </c>
      <c r="F3" s="6">
        <f t="shared" si="1"/>
        <v>0.15810102241960206</v>
      </c>
      <c r="G3" s="5">
        <v>8432</v>
      </c>
      <c r="H3" s="5">
        <v>39537</v>
      </c>
      <c r="I3" s="7">
        <f t="shared" si="2"/>
        <v>2290.7399999999998</v>
      </c>
      <c r="J3" s="5">
        <f t="shared" si="3"/>
        <v>26</v>
      </c>
      <c r="K3" s="5">
        <f t="shared" si="4"/>
        <v>120</v>
      </c>
    </row>
    <row r="4" spans="1:11" x14ac:dyDescent="0.35">
      <c r="A4" s="4" t="s">
        <v>88</v>
      </c>
      <c r="B4" s="4" t="s">
        <v>89</v>
      </c>
      <c r="C4" s="5">
        <v>18</v>
      </c>
      <c r="D4" s="6">
        <f t="shared" si="0"/>
        <v>1.0972933430870519E-3</v>
      </c>
      <c r="E4" s="8">
        <v>27757.1</v>
      </c>
      <c r="F4" s="6">
        <f t="shared" si="1"/>
        <v>5.8228708494667608E-3</v>
      </c>
      <c r="G4" s="9">
        <v>540</v>
      </c>
      <c r="H4" s="9">
        <v>117</v>
      </c>
      <c r="I4" s="7">
        <f t="shared" si="2"/>
        <v>1542.06</v>
      </c>
      <c r="J4" s="5">
        <f t="shared" si="3"/>
        <v>30</v>
      </c>
      <c r="K4" s="5">
        <f t="shared" si="4"/>
        <v>7</v>
      </c>
    </row>
    <row r="5" spans="1:11" x14ac:dyDescent="0.35">
      <c r="A5" s="10" t="s">
        <v>22</v>
      </c>
      <c r="B5" s="10" t="s">
        <v>65</v>
      </c>
      <c r="C5" s="11">
        <v>1</v>
      </c>
      <c r="D5" s="6">
        <f t="shared" si="0"/>
        <v>6.0960741282613999E-5</v>
      </c>
      <c r="E5" s="7">
        <v>578.19000000000005</v>
      </c>
      <c r="F5" s="6">
        <f t="shared" si="1"/>
        <v>1.2129241514614952E-4</v>
      </c>
      <c r="G5" s="11">
        <v>0</v>
      </c>
      <c r="H5" s="5">
        <v>240</v>
      </c>
      <c r="I5" s="7">
        <f t="shared" si="2"/>
        <v>578.19000000000005</v>
      </c>
      <c r="J5" s="5">
        <f t="shared" si="3"/>
        <v>0</v>
      </c>
      <c r="K5" s="5">
        <f t="shared" si="4"/>
        <v>240</v>
      </c>
    </row>
    <row r="6" spans="1:11" x14ac:dyDescent="0.35">
      <c r="A6" s="12" t="s">
        <v>82</v>
      </c>
      <c r="B6" s="12" t="s">
        <v>81</v>
      </c>
      <c r="C6" s="9">
        <v>1580</v>
      </c>
      <c r="D6" s="6">
        <f t="shared" si="0"/>
        <v>9.6317971226530116E-2</v>
      </c>
      <c r="E6" s="8">
        <v>731144.14</v>
      </c>
      <c r="F6" s="6">
        <f t="shared" si="1"/>
        <v>0.15337905975640265</v>
      </c>
      <c r="G6" s="5">
        <v>43172</v>
      </c>
      <c r="H6" s="5">
        <v>71632</v>
      </c>
      <c r="I6" s="7">
        <f t="shared" si="2"/>
        <v>462.75</v>
      </c>
      <c r="J6" s="5">
        <f t="shared" si="3"/>
        <v>27</v>
      </c>
      <c r="K6" s="5">
        <f t="shared" si="4"/>
        <v>45</v>
      </c>
    </row>
    <row r="7" spans="1:11" x14ac:dyDescent="0.35">
      <c r="A7" s="12" t="s">
        <v>80</v>
      </c>
      <c r="B7" s="12" t="s">
        <v>81</v>
      </c>
      <c r="C7" s="9">
        <v>1433</v>
      </c>
      <c r="D7" s="6">
        <f t="shared" si="0"/>
        <v>8.7356742257985856E-2</v>
      </c>
      <c r="E7" s="8">
        <v>552304.65</v>
      </c>
      <c r="F7" s="6">
        <f t="shared" si="1"/>
        <v>0.11586219909536451</v>
      </c>
      <c r="G7" s="5">
        <v>39607</v>
      </c>
      <c r="H7" s="5">
        <v>65696</v>
      </c>
      <c r="I7" s="7">
        <f t="shared" si="2"/>
        <v>385.42</v>
      </c>
      <c r="J7" s="5">
        <f t="shared" si="3"/>
        <v>28</v>
      </c>
      <c r="K7" s="5">
        <f t="shared" si="4"/>
        <v>46</v>
      </c>
    </row>
    <row r="8" spans="1:11" x14ac:dyDescent="0.35">
      <c r="A8" s="12" t="s">
        <v>83</v>
      </c>
      <c r="B8" s="12" t="s">
        <v>84</v>
      </c>
      <c r="C8" s="9">
        <v>418</v>
      </c>
      <c r="D8" s="6">
        <f t="shared" si="0"/>
        <v>2.548158985613265E-2</v>
      </c>
      <c r="E8" s="7">
        <v>135169.90999999997</v>
      </c>
      <c r="F8" s="6">
        <f t="shared" si="1"/>
        <v>2.8355877547151735E-2</v>
      </c>
      <c r="G8" s="9">
        <v>15108</v>
      </c>
      <c r="H8" s="5">
        <v>68026</v>
      </c>
      <c r="I8" s="7">
        <f t="shared" si="2"/>
        <v>323.37</v>
      </c>
      <c r="J8" s="5">
        <f t="shared" si="3"/>
        <v>36</v>
      </c>
      <c r="K8" s="5">
        <f t="shared" si="4"/>
        <v>163</v>
      </c>
    </row>
    <row r="9" spans="1:11" x14ac:dyDescent="0.35">
      <c r="A9" s="4" t="s">
        <v>6</v>
      </c>
      <c r="B9" s="4" t="s">
        <v>64</v>
      </c>
      <c r="C9" s="5">
        <v>128</v>
      </c>
      <c r="D9" s="6">
        <f t="shared" si="0"/>
        <v>7.8029748841745919E-3</v>
      </c>
      <c r="E9" s="7">
        <v>37665.589999999997</v>
      </c>
      <c r="F9" s="6">
        <f t="shared" si="1"/>
        <v>7.9014690309494404E-3</v>
      </c>
      <c r="G9" s="5">
        <v>3870</v>
      </c>
      <c r="H9" s="5">
        <v>15360</v>
      </c>
      <c r="I9" s="7">
        <f t="shared" si="2"/>
        <v>294.26</v>
      </c>
      <c r="J9" s="5">
        <f t="shared" si="3"/>
        <v>30</v>
      </c>
      <c r="K9" s="5">
        <f t="shared" si="4"/>
        <v>120</v>
      </c>
    </row>
    <row r="10" spans="1:11" x14ac:dyDescent="0.35">
      <c r="A10" s="4" t="s">
        <v>8</v>
      </c>
      <c r="B10" s="4" t="s">
        <v>65</v>
      </c>
      <c r="C10" s="5">
        <v>130</v>
      </c>
      <c r="D10" s="6">
        <f t="shared" si="0"/>
        <v>7.9248963667398198E-3</v>
      </c>
      <c r="E10" s="7">
        <v>32212.11</v>
      </c>
      <c r="F10" s="6">
        <f t="shared" si="1"/>
        <v>6.7574406663094035E-3</v>
      </c>
      <c r="G10" s="5">
        <v>3727</v>
      </c>
      <c r="H10" s="5">
        <v>20040</v>
      </c>
      <c r="I10" s="7">
        <f t="shared" si="2"/>
        <v>247.79</v>
      </c>
      <c r="J10" s="5">
        <f t="shared" si="3"/>
        <v>29</v>
      </c>
      <c r="K10" s="5">
        <f t="shared" si="4"/>
        <v>154</v>
      </c>
    </row>
    <row r="11" spans="1:11" x14ac:dyDescent="0.35">
      <c r="A11" s="4" t="s">
        <v>10</v>
      </c>
      <c r="B11" s="4" t="s">
        <v>67</v>
      </c>
      <c r="C11" s="5">
        <v>53</v>
      </c>
      <c r="D11" s="6">
        <f t="shared" si="0"/>
        <v>3.2309192879785417E-3</v>
      </c>
      <c r="E11" s="7">
        <v>10757.06</v>
      </c>
      <c r="F11" s="6">
        <f t="shared" si="1"/>
        <v>2.256610780663863E-3</v>
      </c>
      <c r="G11" s="5">
        <v>1615</v>
      </c>
      <c r="H11" s="5">
        <v>5989</v>
      </c>
      <c r="I11" s="7">
        <f t="shared" si="2"/>
        <v>202.96</v>
      </c>
      <c r="J11" s="5">
        <f t="shared" si="3"/>
        <v>30</v>
      </c>
      <c r="K11" s="5">
        <f t="shared" si="4"/>
        <v>113</v>
      </c>
    </row>
    <row r="12" spans="1:11" x14ac:dyDescent="0.35">
      <c r="A12" s="4" t="s">
        <v>19</v>
      </c>
      <c r="B12" s="4" t="s">
        <v>67</v>
      </c>
      <c r="C12" s="5">
        <v>10</v>
      </c>
      <c r="D12" s="6">
        <f t="shared" si="0"/>
        <v>6.0960741282613999E-4</v>
      </c>
      <c r="E12" s="7">
        <v>1635.52</v>
      </c>
      <c r="F12" s="6">
        <f t="shared" si="1"/>
        <v>3.4309858492853634E-4</v>
      </c>
      <c r="G12" s="5">
        <v>244</v>
      </c>
      <c r="H12" s="5">
        <v>2400</v>
      </c>
      <c r="I12" s="7">
        <f t="shared" si="2"/>
        <v>163.55000000000001</v>
      </c>
      <c r="J12" s="5">
        <f t="shared" si="3"/>
        <v>24</v>
      </c>
      <c r="K12" s="5">
        <f t="shared" si="4"/>
        <v>240</v>
      </c>
    </row>
    <row r="13" spans="1:11" x14ac:dyDescent="0.35">
      <c r="A13" s="4" t="s">
        <v>23</v>
      </c>
      <c r="B13" s="4" t="s">
        <v>65</v>
      </c>
      <c r="C13" s="5">
        <v>6</v>
      </c>
      <c r="D13" s="6">
        <f t="shared" si="0"/>
        <v>3.65764447695684E-4</v>
      </c>
      <c r="E13" s="7">
        <v>940.78</v>
      </c>
      <c r="F13" s="6">
        <f t="shared" si="1"/>
        <v>1.9735636783962802E-4</v>
      </c>
      <c r="G13" s="5">
        <v>120</v>
      </c>
      <c r="H13" s="5">
        <v>720</v>
      </c>
      <c r="I13" s="7">
        <f t="shared" si="2"/>
        <v>156.80000000000001</v>
      </c>
      <c r="J13" s="5">
        <f t="shared" si="3"/>
        <v>20</v>
      </c>
      <c r="K13" s="5">
        <f t="shared" si="4"/>
        <v>120</v>
      </c>
    </row>
    <row r="14" spans="1:11" x14ac:dyDescent="0.35">
      <c r="A14" s="4" t="s">
        <v>5</v>
      </c>
      <c r="B14" s="4" t="s">
        <v>63</v>
      </c>
      <c r="C14" s="5">
        <v>657</v>
      </c>
      <c r="D14" s="6">
        <f t="shared" si="0"/>
        <v>4.0051207022677393E-2</v>
      </c>
      <c r="E14" s="7">
        <v>66344.44</v>
      </c>
      <c r="F14" s="6">
        <f t="shared" si="1"/>
        <v>1.3917704144171997E-2</v>
      </c>
      <c r="G14" s="5">
        <v>17462</v>
      </c>
      <c r="H14" s="5">
        <v>53458</v>
      </c>
      <c r="I14" s="7">
        <f t="shared" si="2"/>
        <v>100.98</v>
      </c>
      <c r="J14" s="5">
        <f t="shared" si="3"/>
        <v>27</v>
      </c>
      <c r="K14" s="5">
        <f t="shared" si="4"/>
        <v>81</v>
      </c>
    </row>
    <row r="15" spans="1:11" x14ac:dyDescent="0.35">
      <c r="A15" s="4" t="s">
        <v>87</v>
      </c>
      <c r="B15" s="4" t="s">
        <v>84</v>
      </c>
      <c r="C15" s="5">
        <v>357</v>
      </c>
      <c r="D15" s="6">
        <f t="shared" si="0"/>
        <v>2.1762984637893196E-2</v>
      </c>
      <c r="E15" s="7">
        <v>30893.75</v>
      </c>
      <c r="F15" s="6">
        <f t="shared" si="1"/>
        <v>6.4808757509146756E-3</v>
      </c>
      <c r="G15" s="5">
        <v>8084</v>
      </c>
      <c r="H15" s="5">
        <v>63900</v>
      </c>
      <c r="I15" s="7">
        <f t="shared" si="2"/>
        <v>86.54</v>
      </c>
      <c r="J15" s="5">
        <f t="shared" si="3"/>
        <v>23</v>
      </c>
      <c r="K15" s="5">
        <f t="shared" si="4"/>
        <v>179</v>
      </c>
    </row>
    <row r="16" spans="1:11" x14ac:dyDescent="0.35">
      <c r="A16" s="4" t="s">
        <v>24</v>
      </c>
      <c r="B16" s="4" t="s">
        <v>70</v>
      </c>
      <c r="C16" s="5">
        <v>5</v>
      </c>
      <c r="D16" s="6">
        <f t="shared" si="0"/>
        <v>3.0480370641307E-4</v>
      </c>
      <c r="E16" s="7">
        <v>300.49</v>
      </c>
      <c r="F16" s="6">
        <f t="shared" si="1"/>
        <v>6.3036645094634053E-5</v>
      </c>
      <c r="G16" s="5">
        <v>70</v>
      </c>
      <c r="H16" s="5">
        <v>180</v>
      </c>
      <c r="I16" s="7">
        <f t="shared" si="2"/>
        <v>60.1</v>
      </c>
      <c r="J16" s="5">
        <f t="shared" si="3"/>
        <v>14</v>
      </c>
      <c r="K16" s="5">
        <f t="shared" si="4"/>
        <v>36</v>
      </c>
    </row>
    <row r="17" spans="1:11" x14ac:dyDescent="0.35">
      <c r="A17" s="4" t="s">
        <v>14</v>
      </c>
      <c r="B17" s="4" t="s">
        <v>67</v>
      </c>
      <c r="C17" s="5">
        <v>99</v>
      </c>
      <c r="D17" s="6">
        <f t="shared" si="0"/>
        <v>6.0351133869787858E-3</v>
      </c>
      <c r="E17" s="7">
        <v>2928.77</v>
      </c>
      <c r="F17" s="6">
        <f t="shared" si="1"/>
        <v>6.1439593681590523E-4</v>
      </c>
      <c r="G17" s="5">
        <v>2356</v>
      </c>
      <c r="H17" s="5">
        <v>3936</v>
      </c>
      <c r="I17" s="7">
        <f t="shared" si="2"/>
        <v>29.58</v>
      </c>
      <c r="J17" s="5">
        <f t="shared" si="3"/>
        <v>24</v>
      </c>
      <c r="K17" s="5">
        <f t="shared" si="4"/>
        <v>40</v>
      </c>
    </row>
    <row r="18" spans="1:11" x14ac:dyDescent="0.35">
      <c r="A18" s="4" t="s">
        <v>43</v>
      </c>
      <c r="B18" s="4" t="s">
        <v>74</v>
      </c>
      <c r="C18" s="5">
        <v>1</v>
      </c>
      <c r="D18" s="6">
        <f t="shared" si="0"/>
        <v>6.0960741282613999E-5</v>
      </c>
      <c r="E18" s="13">
        <v>29.14</v>
      </c>
      <c r="F18" s="6">
        <f t="shared" si="1"/>
        <v>6.1129749344658271E-6</v>
      </c>
      <c r="G18" s="11">
        <v>30</v>
      </c>
      <c r="H18" s="11">
        <v>240</v>
      </c>
      <c r="I18" s="7">
        <f t="shared" si="2"/>
        <v>29.14</v>
      </c>
      <c r="J18" s="5">
        <f t="shared" si="3"/>
        <v>30</v>
      </c>
      <c r="K18" s="5">
        <f t="shared" si="4"/>
        <v>240</v>
      </c>
    </row>
    <row r="19" spans="1:11" x14ac:dyDescent="0.35">
      <c r="A19" s="4" t="s">
        <v>16</v>
      </c>
      <c r="B19" s="4" t="s">
        <v>63</v>
      </c>
      <c r="C19" s="5">
        <v>105</v>
      </c>
      <c r="D19" s="6">
        <f t="shared" si="0"/>
        <v>6.4008778346744694E-3</v>
      </c>
      <c r="E19" s="7">
        <v>2391.54</v>
      </c>
      <c r="F19" s="6">
        <f t="shared" si="1"/>
        <v>5.0169609041772142E-4</v>
      </c>
      <c r="G19" s="5">
        <v>2224</v>
      </c>
      <c r="H19" s="5">
        <v>3416</v>
      </c>
      <c r="I19" s="7">
        <f t="shared" si="2"/>
        <v>22.78</v>
      </c>
      <c r="J19" s="5">
        <f t="shared" si="3"/>
        <v>21</v>
      </c>
      <c r="K19" s="5">
        <f t="shared" si="4"/>
        <v>33</v>
      </c>
    </row>
    <row r="20" spans="1:11" x14ac:dyDescent="0.35">
      <c r="A20" s="4" t="s">
        <v>34</v>
      </c>
      <c r="B20" s="4" t="s">
        <v>68</v>
      </c>
      <c r="C20" s="5">
        <v>3</v>
      </c>
      <c r="D20" s="6">
        <f t="shared" si="0"/>
        <v>1.82882223847842E-4</v>
      </c>
      <c r="E20" s="7">
        <v>56.79</v>
      </c>
      <c r="F20" s="6">
        <f t="shared" si="1"/>
        <v>1.1913378398363566E-5</v>
      </c>
      <c r="G20" s="5">
        <v>90</v>
      </c>
      <c r="H20" s="5">
        <v>708</v>
      </c>
      <c r="I20" s="7">
        <f t="shared" si="2"/>
        <v>18.93</v>
      </c>
      <c r="J20" s="5">
        <f t="shared" si="3"/>
        <v>30</v>
      </c>
      <c r="K20" s="5">
        <f t="shared" si="4"/>
        <v>236</v>
      </c>
    </row>
    <row r="21" spans="1:11" x14ac:dyDescent="0.35">
      <c r="A21" s="4" t="s">
        <v>11</v>
      </c>
      <c r="B21" s="4" t="s">
        <v>68</v>
      </c>
      <c r="C21" s="5">
        <v>404</v>
      </c>
      <c r="D21" s="6">
        <f t="shared" si="0"/>
        <v>2.4628139478176055E-2</v>
      </c>
      <c r="E21" s="7">
        <v>6946.36</v>
      </c>
      <c r="F21" s="6">
        <f t="shared" si="1"/>
        <v>1.4572040001982168E-3</v>
      </c>
      <c r="G21" s="5">
        <v>5232</v>
      </c>
      <c r="H21" s="5">
        <v>8408</v>
      </c>
      <c r="I21" s="7">
        <f t="shared" si="2"/>
        <v>17.190000000000001</v>
      </c>
      <c r="J21" s="5">
        <f t="shared" si="3"/>
        <v>13</v>
      </c>
      <c r="K21" s="5">
        <f t="shared" si="4"/>
        <v>21</v>
      </c>
    </row>
    <row r="22" spans="1:11" x14ac:dyDescent="0.35">
      <c r="A22" s="4" t="s">
        <v>4</v>
      </c>
      <c r="B22" s="4" t="s">
        <v>66</v>
      </c>
      <c r="C22" s="5">
        <v>21</v>
      </c>
      <c r="D22" s="6">
        <f t="shared" si="0"/>
        <v>1.2801755669348939E-3</v>
      </c>
      <c r="E22" s="7">
        <v>335.21000000000004</v>
      </c>
      <c r="F22" s="6">
        <f t="shared" si="1"/>
        <v>7.0320189697401861E-5</v>
      </c>
      <c r="G22" s="5">
        <v>393</v>
      </c>
      <c r="H22" s="5">
        <v>256</v>
      </c>
      <c r="I22" s="7">
        <f t="shared" si="2"/>
        <v>15.96</v>
      </c>
      <c r="J22" s="5">
        <f t="shared" si="3"/>
        <v>19</v>
      </c>
      <c r="K22" s="5">
        <f t="shared" si="4"/>
        <v>12</v>
      </c>
    </row>
    <row r="23" spans="1:11" x14ac:dyDescent="0.35">
      <c r="A23" s="4" t="s">
        <v>95</v>
      </c>
      <c r="B23" s="4" t="s">
        <v>68</v>
      </c>
      <c r="C23" s="5">
        <v>5</v>
      </c>
      <c r="D23" s="6">
        <f t="shared" si="0"/>
        <v>3.0480370641307E-4</v>
      </c>
      <c r="E23" s="7">
        <v>77.52</v>
      </c>
      <c r="F23" s="6">
        <f t="shared" si="1"/>
        <v>1.6262107649958508E-5</v>
      </c>
      <c r="G23" s="5">
        <v>99</v>
      </c>
      <c r="H23" s="5">
        <v>239</v>
      </c>
      <c r="I23" s="7">
        <f t="shared" si="2"/>
        <v>15.5</v>
      </c>
      <c r="J23" s="5">
        <f t="shared" si="3"/>
        <v>20</v>
      </c>
      <c r="K23" s="5">
        <f t="shared" si="4"/>
        <v>48</v>
      </c>
    </row>
    <row r="24" spans="1:11" x14ac:dyDescent="0.35">
      <c r="A24" s="4" t="s">
        <v>39</v>
      </c>
      <c r="B24" s="4" t="s">
        <v>63</v>
      </c>
      <c r="C24" s="5">
        <v>3</v>
      </c>
      <c r="D24" s="6">
        <f t="shared" si="0"/>
        <v>1.82882223847842E-4</v>
      </c>
      <c r="E24" s="7">
        <v>45.48</v>
      </c>
      <c r="F24" s="6">
        <f t="shared" si="1"/>
        <v>9.5407721351923743E-6</v>
      </c>
      <c r="G24" s="5">
        <v>90</v>
      </c>
      <c r="H24" s="5">
        <v>170.2</v>
      </c>
      <c r="I24" s="7">
        <f t="shared" si="2"/>
        <v>15.16</v>
      </c>
      <c r="J24" s="5">
        <f t="shared" si="3"/>
        <v>30</v>
      </c>
      <c r="K24" s="5">
        <f t="shared" si="4"/>
        <v>57</v>
      </c>
    </row>
    <row r="25" spans="1:11" x14ac:dyDescent="0.35">
      <c r="A25" s="4" t="s">
        <v>31</v>
      </c>
      <c r="B25" s="4" t="s">
        <v>72</v>
      </c>
      <c r="C25" s="5">
        <v>9</v>
      </c>
      <c r="D25" s="6">
        <f t="shared" si="0"/>
        <v>5.4864667154352594E-4</v>
      </c>
      <c r="E25" s="7">
        <v>135.66</v>
      </c>
      <c r="F25" s="6">
        <f t="shared" si="1"/>
        <v>2.8458688387427388E-5</v>
      </c>
      <c r="G25" s="5">
        <v>266</v>
      </c>
      <c r="H25" s="5">
        <v>5094</v>
      </c>
      <c r="I25" s="7">
        <f t="shared" si="2"/>
        <v>15.07</v>
      </c>
      <c r="J25" s="5">
        <f t="shared" si="3"/>
        <v>30</v>
      </c>
      <c r="K25" s="5">
        <f t="shared" si="4"/>
        <v>566</v>
      </c>
    </row>
    <row r="26" spans="1:11" x14ac:dyDescent="0.35">
      <c r="A26" s="4" t="s">
        <v>4</v>
      </c>
      <c r="B26" s="4" t="s">
        <v>62</v>
      </c>
      <c r="C26" s="5">
        <v>5845</v>
      </c>
      <c r="D26" s="6">
        <f t="shared" si="0"/>
        <v>0.35631553279687883</v>
      </c>
      <c r="E26" s="7">
        <v>80821.490000000005</v>
      </c>
      <c r="F26" s="6">
        <f t="shared" si="1"/>
        <v>1.6954692605908733E-2</v>
      </c>
      <c r="G26" s="5">
        <v>97471</v>
      </c>
      <c r="H26" s="5">
        <v>110344</v>
      </c>
      <c r="I26" s="7">
        <f t="shared" si="2"/>
        <v>13.83</v>
      </c>
      <c r="J26" s="5">
        <f t="shared" si="3"/>
        <v>17</v>
      </c>
      <c r="K26" s="5">
        <f t="shared" si="4"/>
        <v>19</v>
      </c>
    </row>
    <row r="27" spans="1:11" x14ac:dyDescent="0.35">
      <c r="A27" s="4" t="s">
        <v>32</v>
      </c>
      <c r="B27" s="4" t="s">
        <v>67</v>
      </c>
      <c r="C27" s="5">
        <v>5</v>
      </c>
      <c r="D27" s="6">
        <f t="shared" si="0"/>
        <v>3.0480370641307E-4</v>
      </c>
      <c r="E27" s="7">
        <v>66.260000000000005</v>
      </c>
      <c r="F27" s="6">
        <f t="shared" si="1"/>
        <v>1.3899990362309737E-5</v>
      </c>
      <c r="G27" s="5">
        <v>150</v>
      </c>
      <c r="H27" s="5">
        <v>594</v>
      </c>
      <c r="I27" s="7">
        <f t="shared" si="2"/>
        <v>13.25</v>
      </c>
      <c r="J27" s="5">
        <f t="shared" si="3"/>
        <v>30</v>
      </c>
      <c r="K27" s="5">
        <f t="shared" si="4"/>
        <v>119</v>
      </c>
    </row>
    <row r="28" spans="1:11" x14ac:dyDescent="0.35">
      <c r="A28" s="4" t="s">
        <v>44</v>
      </c>
      <c r="B28" s="4" t="s">
        <v>66</v>
      </c>
      <c r="C28" s="5">
        <v>2</v>
      </c>
      <c r="D28" s="6">
        <f t="shared" si="0"/>
        <v>1.21921482565228E-4</v>
      </c>
      <c r="E28" s="7">
        <v>25.96</v>
      </c>
      <c r="F28" s="6">
        <f t="shared" si="1"/>
        <v>5.445876091239975E-6</v>
      </c>
      <c r="G28" s="5">
        <v>45</v>
      </c>
      <c r="H28" s="5">
        <v>5050</v>
      </c>
      <c r="I28" s="7">
        <f t="shared" si="2"/>
        <v>12.98</v>
      </c>
      <c r="J28" s="5">
        <f t="shared" si="3"/>
        <v>23</v>
      </c>
      <c r="K28" s="5">
        <f t="shared" si="4"/>
        <v>2525</v>
      </c>
    </row>
    <row r="29" spans="1:11" x14ac:dyDescent="0.35">
      <c r="A29" s="4" t="s">
        <v>27</v>
      </c>
      <c r="B29" s="4" t="s">
        <v>63</v>
      </c>
      <c r="C29" s="5">
        <v>75</v>
      </c>
      <c r="D29" s="6">
        <f t="shared" si="0"/>
        <v>4.5720555961960493E-3</v>
      </c>
      <c r="E29" s="7">
        <v>963.61</v>
      </c>
      <c r="F29" s="6">
        <f t="shared" si="1"/>
        <v>2.0214563406316456E-4</v>
      </c>
      <c r="G29" s="5">
        <v>1852</v>
      </c>
      <c r="H29" s="5">
        <v>3908.6</v>
      </c>
      <c r="I29" s="7">
        <f t="shared" si="2"/>
        <v>12.85</v>
      </c>
      <c r="J29" s="5">
        <f t="shared" si="3"/>
        <v>25</v>
      </c>
      <c r="K29" s="5">
        <f t="shared" si="4"/>
        <v>52</v>
      </c>
    </row>
    <row r="30" spans="1:11" x14ac:dyDescent="0.35">
      <c r="A30" s="4" t="s">
        <v>42</v>
      </c>
      <c r="B30" s="4" t="s">
        <v>68</v>
      </c>
      <c r="C30" s="5">
        <v>3</v>
      </c>
      <c r="D30" s="6">
        <f t="shared" si="0"/>
        <v>1.82882223847842E-4</v>
      </c>
      <c r="E30" s="7">
        <v>35.97</v>
      </c>
      <c r="F30" s="6">
        <f t="shared" si="1"/>
        <v>7.5457689908282697E-6</v>
      </c>
      <c r="G30" s="5">
        <v>90</v>
      </c>
      <c r="H30" s="5">
        <v>590</v>
      </c>
      <c r="I30" s="7">
        <f t="shared" si="2"/>
        <v>11.99</v>
      </c>
      <c r="J30" s="5">
        <f t="shared" si="3"/>
        <v>30</v>
      </c>
      <c r="K30" s="5">
        <f t="shared" si="4"/>
        <v>197</v>
      </c>
    </row>
    <row r="31" spans="1:11" x14ac:dyDescent="0.35">
      <c r="A31" s="4" t="s">
        <v>48</v>
      </c>
      <c r="B31" s="4" t="s">
        <v>66</v>
      </c>
      <c r="C31" s="5">
        <v>2</v>
      </c>
      <c r="D31" s="6">
        <f t="shared" si="0"/>
        <v>1.21921482565228E-4</v>
      </c>
      <c r="E31" s="7">
        <v>23.97</v>
      </c>
      <c r="F31" s="6">
        <f t="shared" si="1"/>
        <v>5.0284148654476959E-6</v>
      </c>
      <c r="G31" s="5">
        <v>60</v>
      </c>
      <c r="H31" s="5">
        <v>444</v>
      </c>
      <c r="I31" s="7">
        <f t="shared" si="2"/>
        <v>11.99</v>
      </c>
      <c r="J31" s="5">
        <f t="shared" si="3"/>
        <v>30</v>
      </c>
      <c r="K31" s="5">
        <f t="shared" si="4"/>
        <v>222</v>
      </c>
    </row>
    <row r="32" spans="1:11" x14ac:dyDescent="0.35">
      <c r="A32" s="4" t="s">
        <v>33</v>
      </c>
      <c r="B32" s="4" t="s">
        <v>67</v>
      </c>
      <c r="C32" s="5">
        <v>9</v>
      </c>
      <c r="D32" s="6">
        <f t="shared" si="0"/>
        <v>5.4864667154352594E-4</v>
      </c>
      <c r="E32" s="7">
        <v>99.83</v>
      </c>
      <c r="F32" s="6">
        <f t="shared" si="1"/>
        <v>2.0942288528061889E-5</v>
      </c>
      <c r="G32" s="5">
        <v>485</v>
      </c>
      <c r="H32" s="5">
        <v>1502</v>
      </c>
      <c r="I32" s="7">
        <f t="shared" si="2"/>
        <v>11.09</v>
      </c>
      <c r="J32" s="5">
        <f t="shared" si="3"/>
        <v>54</v>
      </c>
      <c r="K32" s="5">
        <f t="shared" si="4"/>
        <v>167</v>
      </c>
    </row>
    <row r="33" spans="1:11" x14ac:dyDescent="0.35">
      <c r="A33" s="4" t="s">
        <v>36</v>
      </c>
      <c r="B33" s="4" t="s">
        <v>73</v>
      </c>
      <c r="C33" s="5">
        <v>5</v>
      </c>
      <c r="D33" s="6">
        <f t="shared" si="0"/>
        <v>3.0480370641307E-4</v>
      </c>
      <c r="E33" s="7">
        <v>55.14</v>
      </c>
      <c r="F33" s="6">
        <f t="shared" si="1"/>
        <v>1.1567242206123738E-5</v>
      </c>
      <c r="G33" s="5">
        <v>150</v>
      </c>
      <c r="H33" s="5">
        <v>502</v>
      </c>
      <c r="I33" s="7">
        <f t="shared" si="2"/>
        <v>11.03</v>
      </c>
      <c r="J33" s="5">
        <f t="shared" si="3"/>
        <v>30</v>
      </c>
      <c r="K33" s="5">
        <f t="shared" si="4"/>
        <v>100</v>
      </c>
    </row>
    <row r="34" spans="1:11" x14ac:dyDescent="0.35">
      <c r="A34" s="4" t="s">
        <v>28</v>
      </c>
      <c r="B34" s="4" t="s">
        <v>71</v>
      </c>
      <c r="C34" s="5">
        <v>9</v>
      </c>
      <c r="D34" s="6">
        <f t="shared" ref="D34:D62" si="5">C34/SUM($C$2:$C$62)</f>
        <v>5.4864667154352594E-4</v>
      </c>
      <c r="E34" s="7">
        <v>94.06</v>
      </c>
      <c r="F34" s="6">
        <f t="shared" ref="F34:F62" si="6">E34/SUM($E$2:$E$62)</f>
        <v>1.9731860752774732E-5</v>
      </c>
      <c r="G34" s="5">
        <v>286</v>
      </c>
      <c r="H34" s="5">
        <v>1017</v>
      </c>
      <c r="I34" s="7">
        <f t="shared" ref="I34:I62" si="7">ROUND(E34/C34,2)</f>
        <v>10.45</v>
      </c>
      <c r="J34" s="5">
        <f t="shared" ref="J34:J62" si="8">ROUND(G34/C34,0)</f>
        <v>32</v>
      </c>
      <c r="K34" s="5">
        <f t="shared" ref="K34:K62" si="9">ROUND(H34/C34,0)</f>
        <v>113</v>
      </c>
    </row>
    <row r="35" spans="1:11" x14ac:dyDescent="0.35">
      <c r="A35" s="4" t="s">
        <v>94</v>
      </c>
      <c r="B35" s="4" t="s">
        <v>69</v>
      </c>
      <c r="C35" s="5">
        <v>95</v>
      </c>
      <c r="D35" s="6">
        <f t="shared" si="5"/>
        <v>5.79127042184833E-3</v>
      </c>
      <c r="E35" s="7">
        <v>909.62999999999988</v>
      </c>
      <c r="F35" s="6">
        <f t="shared" si="6"/>
        <v>1.9082173608916093E-4</v>
      </c>
      <c r="G35" s="5">
        <v>2640</v>
      </c>
      <c r="H35" s="5">
        <v>9431</v>
      </c>
      <c r="I35" s="7">
        <f t="shared" si="7"/>
        <v>9.58</v>
      </c>
      <c r="J35" s="5">
        <f t="shared" si="8"/>
        <v>28</v>
      </c>
      <c r="K35" s="5">
        <f t="shared" si="9"/>
        <v>99</v>
      </c>
    </row>
    <row r="36" spans="1:11" x14ac:dyDescent="0.35">
      <c r="A36" s="4" t="s">
        <v>29</v>
      </c>
      <c r="B36" s="4" t="s">
        <v>68</v>
      </c>
      <c r="C36" s="5">
        <v>737</v>
      </c>
      <c r="D36" s="6">
        <f t="shared" si="5"/>
        <v>4.4928066325286516E-2</v>
      </c>
      <c r="E36" s="7">
        <v>6996.33</v>
      </c>
      <c r="F36" s="6">
        <f t="shared" si="6"/>
        <v>1.4676866823353225E-3</v>
      </c>
      <c r="G36" s="5">
        <v>18722</v>
      </c>
      <c r="H36" s="5">
        <v>83547</v>
      </c>
      <c r="I36" s="7">
        <f t="shared" si="7"/>
        <v>9.49</v>
      </c>
      <c r="J36" s="5">
        <f t="shared" si="8"/>
        <v>25</v>
      </c>
      <c r="K36" s="5">
        <f t="shared" si="9"/>
        <v>113</v>
      </c>
    </row>
    <row r="37" spans="1:11" x14ac:dyDescent="0.35">
      <c r="A37" s="4" t="s">
        <v>9</v>
      </c>
      <c r="B37" s="4" t="s">
        <v>66</v>
      </c>
      <c r="C37" s="5">
        <v>1352</v>
      </c>
      <c r="D37" s="6">
        <f t="shared" si="5"/>
        <v>8.2418922214094123E-2</v>
      </c>
      <c r="E37" s="7">
        <v>12684.11</v>
      </c>
      <c r="F37" s="6">
        <f t="shared" si="6"/>
        <v>2.660866386273416E-3</v>
      </c>
      <c r="G37" s="5">
        <v>33857</v>
      </c>
      <c r="H37" s="5">
        <v>66884</v>
      </c>
      <c r="I37" s="7">
        <f t="shared" si="7"/>
        <v>9.3800000000000008</v>
      </c>
      <c r="J37" s="5">
        <f t="shared" si="8"/>
        <v>25</v>
      </c>
      <c r="K37" s="5">
        <f t="shared" si="9"/>
        <v>49</v>
      </c>
    </row>
    <row r="38" spans="1:11" x14ac:dyDescent="0.35">
      <c r="A38" s="4" t="s">
        <v>56</v>
      </c>
      <c r="B38" s="4" t="s">
        <v>77</v>
      </c>
      <c r="C38" s="5">
        <v>1</v>
      </c>
      <c r="D38" s="6">
        <f t="shared" si="5"/>
        <v>6.0960741282613999E-5</v>
      </c>
      <c r="E38" s="13">
        <v>8.5500000000000007</v>
      </c>
      <c r="F38" s="6">
        <f t="shared" si="6"/>
        <v>1.793614814333659E-6</v>
      </c>
      <c r="G38" s="11">
        <v>30</v>
      </c>
      <c r="H38" s="11">
        <v>42</v>
      </c>
      <c r="I38" s="7">
        <f t="shared" si="7"/>
        <v>8.5500000000000007</v>
      </c>
      <c r="J38" s="5">
        <f t="shared" si="8"/>
        <v>30</v>
      </c>
      <c r="K38" s="5">
        <f t="shared" si="9"/>
        <v>42</v>
      </c>
    </row>
    <row r="39" spans="1:11" x14ac:dyDescent="0.35">
      <c r="A39" s="4" t="s">
        <v>51</v>
      </c>
      <c r="B39" s="4" t="s">
        <v>68</v>
      </c>
      <c r="C39" s="5">
        <v>40</v>
      </c>
      <c r="D39" s="6">
        <f t="shared" si="5"/>
        <v>2.43842965130456E-3</v>
      </c>
      <c r="E39" s="7">
        <v>336.03</v>
      </c>
      <c r="F39" s="6">
        <f t="shared" si="6"/>
        <v>7.0492208895969521E-5</v>
      </c>
      <c r="G39" s="5">
        <v>1023</v>
      </c>
      <c r="H39" s="5">
        <v>4779</v>
      </c>
      <c r="I39" s="7">
        <f t="shared" si="7"/>
        <v>8.4</v>
      </c>
      <c r="J39" s="5">
        <f t="shared" si="8"/>
        <v>26</v>
      </c>
      <c r="K39" s="5">
        <f t="shared" si="9"/>
        <v>119</v>
      </c>
    </row>
    <row r="40" spans="1:11" x14ac:dyDescent="0.35">
      <c r="A40" s="4" t="s">
        <v>25</v>
      </c>
      <c r="B40" s="4" t="s">
        <v>63</v>
      </c>
      <c r="C40" s="5">
        <v>33</v>
      </c>
      <c r="D40" s="6">
        <f t="shared" si="5"/>
        <v>2.0117044623262619E-3</v>
      </c>
      <c r="E40" s="7">
        <v>273.60000000000002</v>
      </c>
      <c r="F40" s="6">
        <f t="shared" si="6"/>
        <v>5.7395674058677088E-5</v>
      </c>
      <c r="G40" s="5">
        <v>734</v>
      </c>
      <c r="H40" s="5">
        <v>2169</v>
      </c>
      <c r="I40" s="7">
        <f t="shared" si="7"/>
        <v>8.2899999999999991</v>
      </c>
      <c r="J40" s="5">
        <f t="shared" si="8"/>
        <v>22</v>
      </c>
      <c r="K40" s="5">
        <f t="shared" si="9"/>
        <v>66</v>
      </c>
    </row>
    <row r="41" spans="1:11" x14ac:dyDescent="0.35">
      <c r="A41" s="4" t="s">
        <v>15</v>
      </c>
      <c r="B41" s="4" t="s">
        <v>67</v>
      </c>
      <c r="C41" s="5">
        <v>304</v>
      </c>
      <c r="D41" s="6">
        <f t="shared" si="5"/>
        <v>1.8532065349914657E-2</v>
      </c>
      <c r="E41" s="7">
        <v>2517.5500000000002</v>
      </c>
      <c r="F41" s="6">
        <f t="shared" si="6"/>
        <v>5.2813040652932206E-4</v>
      </c>
      <c r="G41" s="5">
        <v>8005</v>
      </c>
      <c r="H41" s="5">
        <v>27884.400000000001</v>
      </c>
      <c r="I41" s="7">
        <f t="shared" si="7"/>
        <v>8.2799999999999994</v>
      </c>
      <c r="J41" s="5">
        <f t="shared" si="8"/>
        <v>26</v>
      </c>
      <c r="K41" s="5">
        <f t="shared" si="9"/>
        <v>92</v>
      </c>
    </row>
    <row r="42" spans="1:11" x14ac:dyDescent="0.35">
      <c r="A42" s="4" t="s">
        <v>53</v>
      </c>
      <c r="B42" s="4" t="s">
        <v>76</v>
      </c>
      <c r="C42" s="5">
        <v>2</v>
      </c>
      <c r="D42" s="6">
        <f t="shared" si="5"/>
        <v>1.21921482565228E-4</v>
      </c>
      <c r="E42" s="7">
        <v>16.25</v>
      </c>
      <c r="F42" s="6">
        <f t="shared" si="6"/>
        <v>3.408917044786194E-6</v>
      </c>
      <c r="G42" s="5">
        <v>80</v>
      </c>
      <c r="H42" s="5">
        <v>100</v>
      </c>
      <c r="I42" s="7">
        <f t="shared" si="7"/>
        <v>8.1300000000000008</v>
      </c>
      <c r="J42" s="5">
        <f t="shared" si="8"/>
        <v>40</v>
      </c>
      <c r="K42" s="5">
        <f t="shared" si="9"/>
        <v>50</v>
      </c>
    </row>
    <row r="43" spans="1:11" x14ac:dyDescent="0.35">
      <c r="A43" s="4" t="s">
        <v>20</v>
      </c>
      <c r="B43" s="4" t="s">
        <v>69</v>
      </c>
      <c r="C43" s="5">
        <v>106</v>
      </c>
      <c r="D43" s="6">
        <f t="shared" si="5"/>
        <v>6.4618385759570834E-3</v>
      </c>
      <c r="E43" s="7">
        <v>807.35</v>
      </c>
      <c r="F43" s="6">
        <f t="shared" si="6"/>
        <v>1.6936548776050054E-4</v>
      </c>
      <c r="G43" s="5">
        <v>3033</v>
      </c>
      <c r="H43" s="5">
        <v>6372</v>
      </c>
      <c r="I43" s="7">
        <f t="shared" si="7"/>
        <v>7.62</v>
      </c>
      <c r="J43" s="5">
        <f t="shared" si="8"/>
        <v>29</v>
      </c>
      <c r="K43" s="5">
        <f t="shared" si="9"/>
        <v>60</v>
      </c>
    </row>
    <row r="44" spans="1:11" x14ac:dyDescent="0.35">
      <c r="A44" s="4" t="s">
        <v>45</v>
      </c>
      <c r="B44" s="4" t="s">
        <v>67</v>
      </c>
      <c r="C44" s="5">
        <v>3</v>
      </c>
      <c r="D44" s="6">
        <f t="shared" si="5"/>
        <v>1.82882223847842E-4</v>
      </c>
      <c r="E44" s="7">
        <v>21.58</v>
      </c>
      <c r="F44" s="6">
        <f t="shared" si="6"/>
        <v>4.527041835476065E-6</v>
      </c>
      <c r="G44" s="5">
        <v>58</v>
      </c>
      <c r="H44" s="5">
        <v>147</v>
      </c>
      <c r="I44" s="7">
        <f t="shared" si="7"/>
        <v>7.19</v>
      </c>
      <c r="J44" s="5">
        <f t="shared" si="8"/>
        <v>19</v>
      </c>
      <c r="K44" s="5">
        <f t="shared" si="9"/>
        <v>49</v>
      </c>
    </row>
    <row r="45" spans="1:11" x14ac:dyDescent="0.35">
      <c r="A45" s="4" t="s">
        <v>49</v>
      </c>
      <c r="B45" s="4" t="s">
        <v>67</v>
      </c>
      <c r="C45" s="5">
        <v>2</v>
      </c>
      <c r="D45" s="6">
        <f t="shared" si="5"/>
        <v>1.21921482565228E-4</v>
      </c>
      <c r="E45" s="7">
        <v>14.12</v>
      </c>
      <c r="F45" s="6">
        <f t="shared" si="6"/>
        <v>2.9620866875311418E-6</v>
      </c>
      <c r="G45" s="5">
        <v>35</v>
      </c>
      <c r="H45" s="5">
        <v>246</v>
      </c>
      <c r="I45" s="7">
        <f t="shared" si="7"/>
        <v>7.06</v>
      </c>
      <c r="J45" s="5">
        <f t="shared" si="8"/>
        <v>18</v>
      </c>
      <c r="K45" s="5">
        <f t="shared" si="9"/>
        <v>123</v>
      </c>
    </row>
    <row r="46" spans="1:11" x14ac:dyDescent="0.35">
      <c r="A46" s="4" t="s">
        <v>17</v>
      </c>
      <c r="B46" s="4" t="s">
        <v>66</v>
      </c>
      <c r="C46" s="5">
        <v>304</v>
      </c>
      <c r="D46" s="6">
        <f t="shared" si="5"/>
        <v>1.8532065349914657E-2</v>
      </c>
      <c r="E46" s="7">
        <v>2113.34</v>
      </c>
      <c r="F46" s="6">
        <f t="shared" si="6"/>
        <v>4.4333543061098187E-4</v>
      </c>
      <c r="G46" s="5">
        <v>8663</v>
      </c>
      <c r="H46" s="5">
        <v>24700</v>
      </c>
      <c r="I46" s="7">
        <f t="shared" si="7"/>
        <v>6.95</v>
      </c>
      <c r="J46" s="5">
        <f t="shared" si="8"/>
        <v>28</v>
      </c>
      <c r="K46" s="5">
        <f t="shared" si="9"/>
        <v>81</v>
      </c>
    </row>
    <row r="47" spans="1:11" x14ac:dyDescent="0.35">
      <c r="A47" s="4" t="s">
        <v>37</v>
      </c>
      <c r="B47" s="4" t="s">
        <v>68</v>
      </c>
      <c r="C47" s="5">
        <v>14</v>
      </c>
      <c r="D47" s="6">
        <f t="shared" si="5"/>
        <v>8.5345037795659599E-4</v>
      </c>
      <c r="E47" s="7">
        <v>92.85</v>
      </c>
      <c r="F47" s="6">
        <f t="shared" si="6"/>
        <v>1.947802754513219E-5</v>
      </c>
      <c r="G47" s="5">
        <v>420</v>
      </c>
      <c r="H47" s="5">
        <v>2023.6</v>
      </c>
      <c r="I47" s="7">
        <f t="shared" si="7"/>
        <v>6.63</v>
      </c>
      <c r="J47" s="5">
        <f t="shared" si="8"/>
        <v>30</v>
      </c>
      <c r="K47" s="5">
        <f t="shared" si="9"/>
        <v>145</v>
      </c>
    </row>
    <row r="48" spans="1:11" x14ac:dyDescent="0.35">
      <c r="A48" s="4" t="s">
        <v>9</v>
      </c>
      <c r="B48" s="4" t="s">
        <v>66</v>
      </c>
      <c r="C48" s="5">
        <v>94</v>
      </c>
      <c r="D48" s="6">
        <f t="shared" si="5"/>
        <v>5.730309680565716E-3</v>
      </c>
      <c r="E48" s="7">
        <v>622.32000000000005</v>
      </c>
      <c r="F48" s="6">
        <f t="shared" si="6"/>
        <v>1.3054998494223656E-4</v>
      </c>
      <c r="G48" s="5">
        <v>2117</v>
      </c>
      <c r="H48" s="5">
        <v>2246</v>
      </c>
      <c r="I48" s="7">
        <f t="shared" si="7"/>
        <v>6.62</v>
      </c>
      <c r="J48" s="5">
        <f t="shared" si="8"/>
        <v>23</v>
      </c>
      <c r="K48" s="5">
        <f t="shared" si="9"/>
        <v>24</v>
      </c>
    </row>
    <row r="49" spans="1:11" x14ac:dyDescent="0.35">
      <c r="A49" s="4" t="s">
        <v>38</v>
      </c>
      <c r="B49" s="4" t="s">
        <v>67</v>
      </c>
      <c r="C49" s="5">
        <v>144</v>
      </c>
      <c r="D49" s="6">
        <f t="shared" si="5"/>
        <v>8.778346744696415E-3</v>
      </c>
      <c r="E49" s="7">
        <v>933.09</v>
      </c>
      <c r="F49" s="6">
        <f t="shared" si="6"/>
        <v>1.9574316340427997E-4</v>
      </c>
      <c r="G49" s="5">
        <v>3822</v>
      </c>
      <c r="H49" s="5">
        <v>19875</v>
      </c>
      <c r="I49" s="7">
        <f t="shared" si="7"/>
        <v>6.48</v>
      </c>
      <c r="J49" s="5">
        <f t="shared" si="8"/>
        <v>27</v>
      </c>
      <c r="K49" s="5">
        <f t="shared" si="9"/>
        <v>138</v>
      </c>
    </row>
    <row r="50" spans="1:11" x14ac:dyDescent="0.35">
      <c r="A50" s="10" t="s">
        <v>58</v>
      </c>
      <c r="B50" s="10" t="s">
        <v>66</v>
      </c>
      <c r="C50" s="11">
        <v>1</v>
      </c>
      <c r="D50" s="6">
        <f t="shared" si="5"/>
        <v>6.0960741282613999E-5</v>
      </c>
      <c r="E50" s="13">
        <v>6.2</v>
      </c>
      <c r="F50" s="6">
        <f t="shared" si="6"/>
        <v>1.3006329647799632E-6</v>
      </c>
      <c r="G50" s="5">
        <v>30</v>
      </c>
      <c r="H50" s="5">
        <v>56</v>
      </c>
      <c r="I50" s="7">
        <f t="shared" si="7"/>
        <v>6.2</v>
      </c>
      <c r="J50" s="5">
        <f t="shared" si="8"/>
        <v>30</v>
      </c>
      <c r="K50" s="5">
        <f t="shared" si="9"/>
        <v>56</v>
      </c>
    </row>
    <row r="51" spans="1:11" x14ac:dyDescent="0.35">
      <c r="A51" s="4" t="s">
        <v>93</v>
      </c>
      <c r="B51" s="4" t="s">
        <v>69</v>
      </c>
      <c r="C51" s="5">
        <v>683</v>
      </c>
      <c r="D51" s="6">
        <f t="shared" si="5"/>
        <v>4.1636186296025363E-2</v>
      </c>
      <c r="E51" s="7">
        <v>4170.12</v>
      </c>
      <c r="F51" s="6">
        <f t="shared" si="6"/>
        <v>8.7480573211100321E-4</v>
      </c>
      <c r="G51" s="5">
        <v>18205</v>
      </c>
      <c r="H51" s="5">
        <v>29914</v>
      </c>
      <c r="I51" s="7">
        <f t="shared" si="7"/>
        <v>6.11</v>
      </c>
      <c r="J51" s="5">
        <f t="shared" si="8"/>
        <v>27</v>
      </c>
      <c r="K51" s="5">
        <f t="shared" si="9"/>
        <v>44</v>
      </c>
    </row>
    <row r="52" spans="1:11" x14ac:dyDescent="0.35">
      <c r="A52" s="10" t="s">
        <v>59</v>
      </c>
      <c r="B52" s="10" t="s">
        <v>72</v>
      </c>
      <c r="C52" s="11">
        <v>1</v>
      </c>
      <c r="D52" s="6">
        <f t="shared" si="5"/>
        <v>6.0960741282613999E-5</v>
      </c>
      <c r="E52" s="7">
        <v>6.05</v>
      </c>
      <c r="F52" s="6">
        <f t="shared" si="6"/>
        <v>1.269166038212706E-6</v>
      </c>
      <c r="G52" s="11">
        <v>7</v>
      </c>
      <c r="H52" s="5">
        <v>113</v>
      </c>
      <c r="I52" s="7">
        <f t="shared" si="7"/>
        <v>6.05</v>
      </c>
      <c r="J52" s="5">
        <f t="shared" si="8"/>
        <v>7</v>
      </c>
      <c r="K52" s="5">
        <f t="shared" si="9"/>
        <v>113</v>
      </c>
    </row>
    <row r="53" spans="1:11" x14ac:dyDescent="0.35">
      <c r="A53" s="4" t="s">
        <v>52</v>
      </c>
      <c r="B53" s="4" t="s">
        <v>75</v>
      </c>
      <c r="C53" s="5">
        <v>2</v>
      </c>
      <c r="D53" s="6">
        <f t="shared" si="5"/>
        <v>1.21921482565228E-4</v>
      </c>
      <c r="E53" s="7">
        <v>11.14</v>
      </c>
      <c r="F53" s="6">
        <f t="shared" si="6"/>
        <v>2.3369437463949661E-6</v>
      </c>
      <c r="G53" s="5">
        <v>50</v>
      </c>
      <c r="H53" s="5">
        <v>147</v>
      </c>
      <c r="I53" s="7">
        <f t="shared" si="7"/>
        <v>5.57</v>
      </c>
      <c r="J53" s="5">
        <f t="shared" si="8"/>
        <v>25</v>
      </c>
      <c r="K53" s="5">
        <f t="shared" si="9"/>
        <v>74</v>
      </c>
    </row>
    <row r="54" spans="1:11" x14ac:dyDescent="0.35">
      <c r="A54" s="4" t="s">
        <v>55</v>
      </c>
      <c r="B54" s="4" t="s">
        <v>64</v>
      </c>
      <c r="C54" s="5">
        <v>2</v>
      </c>
      <c r="D54" s="6">
        <f t="shared" si="5"/>
        <v>1.21921482565228E-4</v>
      </c>
      <c r="E54" s="7">
        <v>9.41</v>
      </c>
      <c r="F54" s="6">
        <f t="shared" si="6"/>
        <v>1.9740251933192669E-6</v>
      </c>
      <c r="G54" s="5">
        <v>40</v>
      </c>
      <c r="H54" s="5">
        <v>120</v>
      </c>
      <c r="I54" s="7">
        <f t="shared" si="7"/>
        <v>4.71</v>
      </c>
      <c r="J54" s="5">
        <f t="shared" si="8"/>
        <v>20</v>
      </c>
      <c r="K54" s="5">
        <f t="shared" si="9"/>
        <v>60</v>
      </c>
    </row>
    <row r="55" spans="1:11" x14ac:dyDescent="0.35">
      <c r="A55" s="4" t="s">
        <v>40</v>
      </c>
      <c r="B55" s="4" t="s">
        <v>66</v>
      </c>
      <c r="C55" s="5">
        <v>12</v>
      </c>
      <c r="D55" s="6">
        <f t="shared" si="5"/>
        <v>7.3152889539136799E-4</v>
      </c>
      <c r="E55" s="7">
        <v>55.960000000000008</v>
      </c>
      <c r="F55" s="6">
        <f t="shared" si="6"/>
        <v>1.1739261404691412E-5</v>
      </c>
      <c r="G55" s="5">
        <v>292</v>
      </c>
      <c r="H55" s="5">
        <v>733</v>
      </c>
      <c r="I55" s="7">
        <f t="shared" si="7"/>
        <v>4.66</v>
      </c>
      <c r="J55" s="5">
        <f t="shared" si="8"/>
        <v>24</v>
      </c>
      <c r="K55" s="5">
        <f t="shared" si="9"/>
        <v>61</v>
      </c>
    </row>
    <row r="56" spans="1:11" x14ac:dyDescent="0.35">
      <c r="A56" s="4" t="s">
        <v>50</v>
      </c>
      <c r="B56" s="4" t="s">
        <v>68</v>
      </c>
      <c r="C56" s="5">
        <v>3</v>
      </c>
      <c r="D56" s="6">
        <f t="shared" si="5"/>
        <v>1.82882223847842E-4</v>
      </c>
      <c r="E56" s="7">
        <v>13.18</v>
      </c>
      <c r="F56" s="6">
        <f t="shared" si="6"/>
        <v>2.7648939477096634E-6</v>
      </c>
      <c r="G56" s="5">
        <v>67</v>
      </c>
      <c r="H56" s="5">
        <v>211.6</v>
      </c>
      <c r="I56" s="7">
        <f t="shared" si="7"/>
        <v>4.3899999999999997</v>
      </c>
      <c r="J56" s="5">
        <f t="shared" si="8"/>
        <v>22</v>
      </c>
      <c r="K56" s="5">
        <f t="shared" si="9"/>
        <v>71</v>
      </c>
    </row>
    <row r="57" spans="1:11" x14ac:dyDescent="0.35">
      <c r="A57" s="4" t="s">
        <v>41</v>
      </c>
      <c r="B57" s="4" t="s">
        <v>68</v>
      </c>
      <c r="C57" s="5">
        <v>9</v>
      </c>
      <c r="D57" s="6">
        <f t="shared" si="5"/>
        <v>5.4864667154352594E-4</v>
      </c>
      <c r="E57" s="7">
        <v>38.49</v>
      </c>
      <c r="F57" s="6">
        <f t="shared" si="6"/>
        <v>8.0744133571581921E-6</v>
      </c>
      <c r="G57" s="5">
        <v>265</v>
      </c>
      <c r="H57" s="5">
        <v>1022</v>
      </c>
      <c r="I57" s="7">
        <f t="shared" si="7"/>
        <v>4.28</v>
      </c>
      <c r="J57" s="5">
        <f t="shared" si="8"/>
        <v>29</v>
      </c>
      <c r="K57" s="5">
        <f t="shared" si="9"/>
        <v>114</v>
      </c>
    </row>
    <row r="58" spans="1:11" x14ac:dyDescent="0.35">
      <c r="A58" s="4" t="s">
        <v>47</v>
      </c>
      <c r="B58" s="4" t="s">
        <v>68</v>
      </c>
      <c r="C58" s="5">
        <v>4</v>
      </c>
      <c r="D58" s="6">
        <f t="shared" si="5"/>
        <v>2.43842965130456E-4</v>
      </c>
      <c r="E58" s="14">
        <v>15.57</v>
      </c>
      <c r="F58" s="6">
        <f t="shared" si="6"/>
        <v>3.2662669776812948E-6</v>
      </c>
      <c r="G58" s="15">
        <v>100</v>
      </c>
      <c r="H58" s="15">
        <v>452.4</v>
      </c>
      <c r="I58" s="7">
        <f t="shared" si="7"/>
        <v>3.89</v>
      </c>
      <c r="J58" s="5">
        <f t="shared" si="8"/>
        <v>25</v>
      </c>
      <c r="K58" s="5">
        <f t="shared" si="9"/>
        <v>113</v>
      </c>
    </row>
    <row r="59" spans="1:11" x14ac:dyDescent="0.35">
      <c r="A59" s="4" t="s">
        <v>57</v>
      </c>
      <c r="B59" s="4" t="s">
        <v>68</v>
      </c>
      <c r="C59" s="5">
        <v>2</v>
      </c>
      <c r="D59" s="6">
        <f t="shared" si="5"/>
        <v>1.21921482565228E-4</v>
      </c>
      <c r="E59" s="13">
        <v>6.8</v>
      </c>
      <c r="F59" s="6">
        <f t="shared" si="6"/>
        <v>1.4265006710489918E-6</v>
      </c>
      <c r="G59" s="11">
        <v>20</v>
      </c>
      <c r="H59" s="11">
        <v>226</v>
      </c>
      <c r="I59" s="7">
        <f t="shared" si="7"/>
        <v>3.4</v>
      </c>
      <c r="J59" s="5">
        <f t="shared" si="8"/>
        <v>10</v>
      </c>
      <c r="K59" s="5">
        <f t="shared" si="9"/>
        <v>113</v>
      </c>
    </row>
    <row r="60" spans="1:11" x14ac:dyDescent="0.35">
      <c r="A60" s="16" t="s">
        <v>46</v>
      </c>
      <c r="B60" s="16" t="s">
        <v>67</v>
      </c>
      <c r="C60" s="15">
        <v>10</v>
      </c>
      <c r="D60" s="6">
        <f t="shared" si="5"/>
        <v>6.0960741282613999E-4</v>
      </c>
      <c r="E60" s="7">
        <v>30.009999999999998</v>
      </c>
      <c r="F60" s="6">
        <f t="shared" si="6"/>
        <v>6.2954831085559181E-6</v>
      </c>
      <c r="G60" s="15">
        <v>207</v>
      </c>
      <c r="H60" s="5">
        <v>787</v>
      </c>
      <c r="I60" s="7">
        <f t="shared" si="7"/>
        <v>3</v>
      </c>
      <c r="J60" s="5">
        <f t="shared" si="8"/>
        <v>21</v>
      </c>
      <c r="K60" s="5">
        <f t="shared" si="9"/>
        <v>79</v>
      </c>
    </row>
    <row r="61" spans="1:11" x14ac:dyDescent="0.35">
      <c r="A61" s="16" t="s">
        <v>60</v>
      </c>
      <c r="B61" s="16" t="s">
        <v>67</v>
      </c>
      <c r="C61" s="15">
        <v>1</v>
      </c>
      <c r="D61" s="6">
        <f t="shared" si="5"/>
        <v>6.0960741282613999E-5</v>
      </c>
      <c r="E61" s="14">
        <v>2.74</v>
      </c>
      <c r="F61" s="6">
        <f t="shared" si="6"/>
        <v>5.747958586285644E-7</v>
      </c>
      <c r="G61" s="5">
        <v>25</v>
      </c>
      <c r="H61" s="5">
        <v>85</v>
      </c>
      <c r="I61" s="7">
        <f t="shared" si="7"/>
        <v>2.74</v>
      </c>
      <c r="J61" s="5">
        <f t="shared" si="8"/>
        <v>25</v>
      </c>
      <c r="K61" s="5">
        <f t="shared" si="9"/>
        <v>85</v>
      </c>
    </row>
    <row r="62" spans="1:11" x14ac:dyDescent="0.35">
      <c r="A62" s="16" t="s">
        <v>61</v>
      </c>
      <c r="B62" s="16" t="s">
        <v>69</v>
      </c>
      <c r="C62" s="15">
        <v>1</v>
      </c>
      <c r="D62" s="6">
        <f t="shared" si="5"/>
        <v>6.0960741282613999E-5</v>
      </c>
      <c r="E62" s="14">
        <v>1</v>
      </c>
      <c r="F62" s="6">
        <f t="shared" si="6"/>
        <v>2.0977951044838116E-7</v>
      </c>
      <c r="G62" s="5">
        <v>30</v>
      </c>
      <c r="H62" s="5">
        <v>10</v>
      </c>
      <c r="I62" s="7">
        <f t="shared" si="7"/>
        <v>1</v>
      </c>
      <c r="J62" s="5">
        <f t="shared" si="8"/>
        <v>30</v>
      </c>
      <c r="K62" s="5">
        <f t="shared" si="9"/>
        <v>10</v>
      </c>
    </row>
  </sheetData>
  <sheetProtection sheet="1" objects="1" scenarios="1" selectLockedCells="1" sort="0" autoFilter="0"/>
  <sortState ref="A2:K62">
    <sortCondition descending="1" ref="I2:I62"/>
  </sortState>
  <printOptions horizontalCentered="1"/>
  <pageMargins left="0.25" right="0.25" top="0.75" bottom="0.75" header="0.3" footer="0.3"/>
  <pageSetup scale="64" fitToHeight="0" orientation="landscape" horizontalDpi="1200" verticalDpi="1200" r:id="rId1"/>
  <headerFooter>
    <oddHeader>&amp;CPharmacy with NSAIDs
DRAFT - For Discussion</oddHeader>
    <oddFooter>&amp;RPage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Layout" zoomScaleNormal="100" workbookViewId="0"/>
  </sheetViews>
  <sheetFormatPr defaultRowHeight="14.5" x14ac:dyDescent="0.35"/>
  <cols>
    <col min="1" max="1" width="17.90625" style="3" customWidth="1"/>
    <col min="2" max="3" width="33.6328125" customWidth="1"/>
    <col min="4" max="4" width="10.81640625" customWidth="1"/>
    <col min="5" max="5" width="14.81640625" customWidth="1"/>
    <col min="6" max="6" width="14.26953125" customWidth="1"/>
    <col min="7" max="7" width="16.453125" customWidth="1"/>
    <col min="8" max="8" width="14.54296875" customWidth="1"/>
    <col min="9" max="9" width="15.81640625" customWidth="1"/>
    <col min="10" max="10" width="16.08984375" style="1" customWidth="1"/>
    <col min="11" max="11" width="14.26953125" customWidth="1"/>
    <col min="12" max="12" width="14.36328125" customWidth="1"/>
    <col min="13" max="13" width="10.1796875" customWidth="1"/>
  </cols>
  <sheetData>
    <row r="1" spans="1:13" ht="49" customHeight="1" x14ac:dyDescent="0.35">
      <c r="A1" s="40" t="s">
        <v>98</v>
      </c>
      <c r="B1" s="37" t="s">
        <v>99</v>
      </c>
      <c r="C1" s="37" t="s">
        <v>90</v>
      </c>
      <c r="D1" s="38" t="s">
        <v>0</v>
      </c>
      <c r="E1" s="39" t="s">
        <v>1</v>
      </c>
      <c r="F1" s="38" t="s">
        <v>2</v>
      </c>
      <c r="G1" s="38" t="s">
        <v>3</v>
      </c>
      <c r="H1" s="38" t="s">
        <v>78</v>
      </c>
      <c r="I1" s="38" t="s">
        <v>105</v>
      </c>
      <c r="J1" s="39" t="s">
        <v>126</v>
      </c>
      <c r="K1" s="38" t="s">
        <v>79</v>
      </c>
      <c r="L1" s="38" t="s">
        <v>100</v>
      </c>
      <c r="M1" s="38" t="s">
        <v>104</v>
      </c>
    </row>
    <row r="2" spans="1:13" x14ac:dyDescent="0.35">
      <c r="A2" s="41" t="s">
        <v>107</v>
      </c>
      <c r="B2" s="4" t="s">
        <v>102</v>
      </c>
      <c r="C2" s="4" t="s">
        <v>103</v>
      </c>
      <c r="D2" s="5">
        <v>712</v>
      </c>
      <c r="E2" s="7">
        <v>2257706.61</v>
      </c>
      <c r="F2" s="5">
        <v>21360</v>
      </c>
      <c r="G2" s="5">
        <v>712</v>
      </c>
      <c r="H2" s="7">
        <f t="shared" ref="H2:H8" si="0">ROUND(E2/D2,2)</f>
        <v>3170.94</v>
      </c>
      <c r="I2" s="42">
        <f>H2/L2</f>
        <v>3170.94</v>
      </c>
      <c r="J2" s="42">
        <v>4684.6000000000004</v>
      </c>
      <c r="K2" s="5">
        <f>ROUND(F2/D2,0)</f>
        <v>30</v>
      </c>
      <c r="L2" s="5">
        <f t="shared" ref="L2:L8" si="1">ROUND(G2/D2,0)</f>
        <v>1</v>
      </c>
      <c r="M2" s="5">
        <v>1</v>
      </c>
    </row>
    <row r="3" spans="1:13" x14ac:dyDescent="0.35">
      <c r="A3" s="43" t="s">
        <v>106</v>
      </c>
      <c r="B3" s="4" t="s">
        <v>86</v>
      </c>
      <c r="C3" s="4" t="s">
        <v>84</v>
      </c>
      <c r="D3" s="5">
        <v>329</v>
      </c>
      <c r="E3" s="7">
        <v>753653.31</v>
      </c>
      <c r="F3" s="5">
        <v>8432</v>
      </c>
      <c r="G3" s="5">
        <v>39537</v>
      </c>
      <c r="H3" s="7">
        <f t="shared" si="0"/>
        <v>2290.7399999999998</v>
      </c>
      <c r="I3" s="42">
        <f t="shared" ref="I3:I12" si="2">H3/L3</f>
        <v>19.089499999999997</v>
      </c>
      <c r="J3" s="42">
        <v>21.29</v>
      </c>
      <c r="K3" s="5">
        <f>ROUND(F3/D3,0)</f>
        <v>26</v>
      </c>
      <c r="L3" s="5">
        <f t="shared" si="1"/>
        <v>120</v>
      </c>
      <c r="M3" s="5">
        <v>112</v>
      </c>
    </row>
    <row r="4" spans="1:13" x14ac:dyDescent="0.35">
      <c r="A4" s="41" t="s">
        <v>108</v>
      </c>
      <c r="B4" s="4" t="s">
        <v>88</v>
      </c>
      <c r="C4" s="4" t="s">
        <v>89</v>
      </c>
      <c r="D4" s="5">
        <v>18</v>
      </c>
      <c r="E4" s="8">
        <v>27757.1</v>
      </c>
      <c r="F4" s="9">
        <v>540</v>
      </c>
      <c r="G4" s="9">
        <v>117</v>
      </c>
      <c r="H4" s="7">
        <f t="shared" si="0"/>
        <v>1542.06</v>
      </c>
      <c r="I4" s="42">
        <f t="shared" si="2"/>
        <v>220.29428571428571</v>
      </c>
      <c r="J4" s="42">
        <v>1568</v>
      </c>
      <c r="K4" s="5">
        <f>ROUND(F4/D4,0)</f>
        <v>30</v>
      </c>
      <c r="L4" s="5">
        <f t="shared" si="1"/>
        <v>7</v>
      </c>
      <c r="M4" s="5">
        <v>1</v>
      </c>
    </row>
    <row r="5" spans="1:13" x14ac:dyDescent="0.35">
      <c r="A5" s="41" t="s">
        <v>21</v>
      </c>
      <c r="B5" s="10" t="s">
        <v>22</v>
      </c>
      <c r="C5" s="10" t="s">
        <v>65</v>
      </c>
      <c r="D5" s="11">
        <v>1</v>
      </c>
      <c r="E5" s="7">
        <v>578.19000000000005</v>
      </c>
      <c r="F5" s="11">
        <v>0</v>
      </c>
      <c r="G5" s="5">
        <v>240</v>
      </c>
      <c r="H5" s="7">
        <f t="shared" si="0"/>
        <v>578.19000000000005</v>
      </c>
      <c r="I5" s="42">
        <f t="shared" si="2"/>
        <v>2.4091250000000004</v>
      </c>
      <c r="J5" s="42">
        <v>2.6875</v>
      </c>
      <c r="K5" s="5">
        <f t="shared" ref="K5:K6" si="3">ROUND(F5/D5,0)</f>
        <v>0</v>
      </c>
      <c r="L5" s="5">
        <f t="shared" si="1"/>
        <v>240</v>
      </c>
      <c r="M5" s="5">
        <v>240</v>
      </c>
    </row>
    <row r="6" spans="1:13" x14ac:dyDescent="0.35">
      <c r="A6" s="41" t="s">
        <v>109</v>
      </c>
      <c r="B6" s="12" t="s">
        <v>82</v>
      </c>
      <c r="C6" s="12" t="s">
        <v>81</v>
      </c>
      <c r="D6" s="11">
        <v>10</v>
      </c>
      <c r="E6" s="7">
        <v>2915.34</v>
      </c>
      <c r="F6" s="11">
        <v>255</v>
      </c>
      <c r="G6" s="5">
        <v>390</v>
      </c>
      <c r="H6" s="7">
        <f t="shared" si="0"/>
        <v>291.52999999999997</v>
      </c>
      <c r="I6" s="42">
        <f t="shared" ref="I6" si="4">H6/L6</f>
        <v>7.4751282051282049</v>
      </c>
      <c r="J6" s="42">
        <v>11.92</v>
      </c>
      <c r="K6" s="5">
        <f t="shared" si="3"/>
        <v>26</v>
      </c>
      <c r="L6" s="5">
        <f t="shared" si="1"/>
        <v>39</v>
      </c>
      <c r="M6" s="5">
        <v>5</v>
      </c>
    </row>
    <row r="7" spans="1:13" x14ac:dyDescent="0.35">
      <c r="A7" s="41" t="s">
        <v>110</v>
      </c>
      <c r="B7" s="12" t="s">
        <v>82</v>
      </c>
      <c r="C7" s="12" t="s">
        <v>81</v>
      </c>
      <c r="D7" s="9">
        <v>1570</v>
      </c>
      <c r="E7" s="8">
        <v>728228.8</v>
      </c>
      <c r="F7" s="5">
        <v>42917</v>
      </c>
      <c r="G7" s="5">
        <v>71242</v>
      </c>
      <c r="H7" s="7">
        <f t="shared" si="0"/>
        <v>463.84</v>
      </c>
      <c r="I7" s="42">
        <f t="shared" si="2"/>
        <v>10.307555555555554</v>
      </c>
      <c r="J7" s="42">
        <v>11.92</v>
      </c>
      <c r="K7" s="5">
        <f>ROUND(F7/D7,0)</f>
        <v>27</v>
      </c>
      <c r="L7" s="5">
        <f t="shared" si="1"/>
        <v>45</v>
      </c>
      <c r="M7" s="5">
        <v>30</v>
      </c>
    </row>
    <row r="8" spans="1:13" x14ac:dyDescent="0.35">
      <c r="A8" s="41" t="s">
        <v>111</v>
      </c>
      <c r="B8" s="12" t="s">
        <v>80</v>
      </c>
      <c r="C8" s="12" t="s">
        <v>81</v>
      </c>
      <c r="D8" s="9">
        <v>3</v>
      </c>
      <c r="E8" s="8">
        <v>609.83000000000004</v>
      </c>
      <c r="F8" s="5">
        <v>35</v>
      </c>
      <c r="G8" s="5">
        <v>50</v>
      </c>
      <c r="H8" s="7">
        <f t="shared" si="0"/>
        <v>203.28</v>
      </c>
      <c r="I8" s="42">
        <f t="shared" si="2"/>
        <v>11.957647058823529</v>
      </c>
      <c r="J8" s="42">
        <v>7.2530999999999999</v>
      </c>
      <c r="K8" s="5">
        <f>ROUND(F8/D8,0)</f>
        <v>12</v>
      </c>
      <c r="L8" s="5">
        <f t="shared" si="1"/>
        <v>17</v>
      </c>
      <c r="M8" s="5">
        <v>5</v>
      </c>
    </row>
    <row r="9" spans="1:13" x14ac:dyDescent="0.35">
      <c r="A9" s="41" t="s">
        <v>112</v>
      </c>
      <c r="B9" s="12" t="s">
        <v>80</v>
      </c>
      <c r="C9" s="12" t="s">
        <v>81</v>
      </c>
      <c r="D9" s="9">
        <v>315</v>
      </c>
      <c r="E9" s="8">
        <v>109179.51</v>
      </c>
      <c r="F9" s="5">
        <v>8931</v>
      </c>
      <c r="G9" s="5">
        <v>14115</v>
      </c>
      <c r="H9" s="7">
        <f t="shared" ref="H9:H11" si="5">ROUND(E9/D9,2)</f>
        <v>346.6</v>
      </c>
      <c r="I9" s="42">
        <f t="shared" ref="I9:I11" si="6">H9/L9</f>
        <v>7.7022222222222227</v>
      </c>
      <c r="J9" s="42">
        <v>7.6406000000000001</v>
      </c>
      <c r="K9" s="5">
        <f t="shared" ref="K9:K11" si="7">ROUND(F9/D9,0)</f>
        <v>28</v>
      </c>
      <c r="L9" s="5">
        <f t="shared" ref="L9:L11" si="8">ROUND(G9/D9,0)</f>
        <v>45</v>
      </c>
      <c r="M9" s="5">
        <v>30</v>
      </c>
    </row>
    <row r="10" spans="1:13" x14ac:dyDescent="0.35">
      <c r="A10" s="41" t="s">
        <v>113</v>
      </c>
      <c r="B10" s="12" t="s">
        <v>80</v>
      </c>
      <c r="C10" s="12" t="s">
        <v>81</v>
      </c>
      <c r="D10" s="9">
        <v>2</v>
      </c>
      <c r="E10" s="8">
        <v>1083.03</v>
      </c>
      <c r="F10" s="5">
        <v>60</v>
      </c>
      <c r="G10" s="5">
        <v>90</v>
      </c>
      <c r="H10" s="7">
        <f t="shared" si="5"/>
        <v>541.52</v>
      </c>
      <c r="I10" s="42">
        <f t="shared" si="6"/>
        <v>12.033777777777777</v>
      </c>
      <c r="J10" s="42">
        <v>7.2530999999999999</v>
      </c>
      <c r="K10" s="5">
        <f t="shared" si="7"/>
        <v>30</v>
      </c>
      <c r="L10" s="5">
        <f t="shared" si="8"/>
        <v>45</v>
      </c>
      <c r="M10" s="5">
        <v>5</v>
      </c>
    </row>
    <row r="11" spans="1:13" x14ac:dyDescent="0.35">
      <c r="A11" s="41" t="s">
        <v>114</v>
      </c>
      <c r="B11" s="12" t="s">
        <v>80</v>
      </c>
      <c r="C11" s="12" t="s">
        <v>81</v>
      </c>
      <c r="D11" s="9">
        <v>1113</v>
      </c>
      <c r="E11" s="8">
        <v>441432.28</v>
      </c>
      <c r="F11" s="5">
        <v>30581</v>
      </c>
      <c r="G11" s="5">
        <v>51441</v>
      </c>
      <c r="H11" s="7">
        <f t="shared" si="5"/>
        <v>396.61</v>
      </c>
      <c r="I11" s="42">
        <f t="shared" si="6"/>
        <v>8.621956521739131</v>
      </c>
      <c r="J11" s="42">
        <v>7.2759999999999998</v>
      </c>
      <c r="K11" s="5">
        <f t="shared" si="7"/>
        <v>27</v>
      </c>
      <c r="L11" s="5">
        <f t="shared" si="8"/>
        <v>46</v>
      </c>
      <c r="M11" s="5">
        <v>30</v>
      </c>
    </row>
    <row r="12" spans="1:13" x14ac:dyDescent="0.35">
      <c r="A12" s="41" t="s">
        <v>115</v>
      </c>
      <c r="B12" s="12" t="s">
        <v>83</v>
      </c>
      <c r="C12" s="12" t="s">
        <v>84</v>
      </c>
      <c r="D12" s="9">
        <v>30</v>
      </c>
      <c r="E12" s="7">
        <v>106857.48</v>
      </c>
      <c r="F12" s="9">
        <v>871</v>
      </c>
      <c r="G12" s="5">
        <v>30</v>
      </c>
      <c r="H12" s="7">
        <f>ROUND(E12/D12,2)</f>
        <v>3561.92</v>
      </c>
      <c r="I12" s="42">
        <f t="shared" si="2"/>
        <v>3561.92</v>
      </c>
      <c r="J12" s="42">
        <v>0.20619999999999999</v>
      </c>
      <c r="K12" s="5">
        <f>ROUND(F12/D12,0)</f>
        <v>29</v>
      </c>
      <c r="L12" s="5">
        <f>ROUND(G12/D12,0)</f>
        <v>1</v>
      </c>
      <c r="M12" s="5">
        <v>150</v>
      </c>
    </row>
    <row r="13" spans="1:13" x14ac:dyDescent="0.35">
      <c r="A13" s="41" t="s">
        <v>116</v>
      </c>
      <c r="B13" s="4" t="s">
        <v>83</v>
      </c>
      <c r="C13" s="4" t="s">
        <v>84</v>
      </c>
      <c r="D13" s="4">
        <v>26</v>
      </c>
      <c r="E13" s="44">
        <v>1138.8699999999999</v>
      </c>
      <c r="F13" s="4">
        <v>722</v>
      </c>
      <c r="G13" s="4">
        <v>3690</v>
      </c>
      <c r="H13" s="7">
        <f t="shared" ref="H13:H21" si="9">ROUND(E13/D13,2)</f>
        <v>43.8</v>
      </c>
      <c r="I13" s="42">
        <f t="shared" ref="I13:I21" si="10">H13/L13</f>
        <v>0.30845070422535209</v>
      </c>
      <c r="J13" s="42">
        <v>0.20619999999999999</v>
      </c>
      <c r="K13" s="5">
        <f t="shared" ref="K13:K21" si="11">ROUND(F13/D13,0)</f>
        <v>28</v>
      </c>
      <c r="L13" s="5">
        <f t="shared" ref="L13:L21" si="12">ROUND(G13/D13,0)</f>
        <v>142</v>
      </c>
      <c r="M13" s="5">
        <v>150</v>
      </c>
    </row>
    <row r="14" spans="1:13" x14ac:dyDescent="0.35">
      <c r="A14" s="41" t="s">
        <v>117</v>
      </c>
      <c r="B14" s="4" t="s">
        <v>83</v>
      </c>
      <c r="C14" s="4" t="s">
        <v>84</v>
      </c>
      <c r="D14" s="4">
        <v>6</v>
      </c>
      <c r="E14" s="44">
        <v>77.09</v>
      </c>
      <c r="F14" s="4">
        <v>540</v>
      </c>
      <c r="G14" s="4">
        <v>900</v>
      </c>
      <c r="H14" s="7">
        <f t="shared" si="9"/>
        <v>12.85</v>
      </c>
      <c r="I14" s="42">
        <f t="shared" si="10"/>
        <v>8.5666666666666669E-2</v>
      </c>
      <c r="J14" s="42">
        <v>0.20619999999999999</v>
      </c>
      <c r="K14" s="5">
        <f t="shared" si="11"/>
        <v>90</v>
      </c>
      <c r="L14" s="5">
        <f t="shared" si="12"/>
        <v>150</v>
      </c>
      <c r="M14" s="5">
        <v>150</v>
      </c>
    </row>
    <row r="15" spans="1:13" x14ac:dyDescent="0.35">
      <c r="A15" s="41" t="s">
        <v>118</v>
      </c>
      <c r="B15" s="4" t="s">
        <v>83</v>
      </c>
      <c r="C15" s="4" t="s">
        <v>84</v>
      </c>
      <c r="D15" s="4">
        <v>46</v>
      </c>
      <c r="E15" s="44">
        <v>2474.35</v>
      </c>
      <c r="F15" s="4">
        <v>1712</v>
      </c>
      <c r="G15" s="4">
        <v>8406</v>
      </c>
      <c r="H15" s="7">
        <f t="shared" si="9"/>
        <v>53.79</v>
      </c>
      <c r="I15" s="42">
        <f t="shared" si="10"/>
        <v>0.29393442622950822</v>
      </c>
      <c r="J15" s="42">
        <v>0.20619999999999999</v>
      </c>
      <c r="K15" s="5">
        <f t="shared" si="11"/>
        <v>37</v>
      </c>
      <c r="L15" s="5">
        <f t="shared" si="12"/>
        <v>183</v>
      </c>
      <c r="M15" s="5">
        <v>150</v>
      </c>
    </row>
    <row r="16" spans="1:13" x14ac:dyDescent="0.35">
      <c r="A16" s="41" t="s">
        <v>119</v>
      </c>
      <c r="B16" s="4" t="s">
        <v>83</v>
      </c>
      <c r="C16" s="4" t="s">
        <v>84</v>
      </c>
      <c r="D16" s="4">
        <v>19</v>
      </c>
      <c r="E16" s="44">
        <v>655.85</v>
      </c>
      <c r="F16" s="4">
        <v>570</v>
      </c>
      <c r="G16" s="4">
        <v>3400</v>
      </c>
      <c r="H16" s="7">
        <f t="shared" si="9"/>
        <v>34.520000000000003</v>
      </c>
      <c r="I16" s="42">
        <f t="shared" si="10"/>
        <v>0.19284916201117319</v>
      </c>
      <c r="J16" s="42">
        <v>0.20619999999999999</v>
      </c>
      <c r="K16" s="5">
        <f t="shared" si="11"/>
        <v>30</v>
      </c>
      <c r="L16" s="5">
        <f t="shared" si="12"/>
        <v>179</v>
      </c>
      <c r="M16" s="5">
        <v>150</v>
      </c>
    </row>
    <row r="17" spans="1:13" x14ac:dyDescent="0.35">
      <c r="A17" s="41" t="s">
        <v>120</v>
      </c>
      <c r="B17" s="4" t="s">
        <v>83</v>
      </c>
      <c r="C17" s="4" t="s">
        <v>84</v>
      </c>
      <c r="D17" s="4">
        <v>131</v>
      </c>
      <c r="E17" s="44">
        <v>13909.66</v>
      </c>
      <c r="F17" s="4">
        <v>4250</v>
      </c>
      <c r="G17" s="4">
        <v>21450</v>
      </c>
      <c r="H17" s="7">
        <f t="shared" si="9"/>
        <v>106.18</v>
      </c>
      <c r="I17" s="42">
        <f t="shared" si="10"/>
        <v>0.64743902439024392</v>
      </c>
      <c r="J17" s="42">
        <v>8.3286999999999995</v>
      </c>
      <c r="K17" s="5">
        <f t="shared" si="11"/>
        <v>32</v>
      </c>
      <c r="L17" s="5">
        <f t="shared" si="12"/>
        <v>164</v>
      </c>
      <c r="M17" s="5">
        <v>150</v>
      </c>
    </row>
    <row r="18" spans="1:13" x14ac:dyDescent="0.35">
      <c r="A18" s="41" t="s">
        <v>121</v>
      </c>
      <c r="B18" s="4" t="s">
        <v>83</v>
      </c>
      <c r="C18" s="4" t="s">
        <v>84</v>
      </c>
      <c r="D18" s="4">
        <v>102</v>
      </c>
      <c r="E18" s="44">
        <v>4123.6499999999996</v>
      </c>
      <c r="F18" s="4">
        <v>3373</v>
      </c>
      <c r="G18" s="4">
        <v>20250</v>
      </c>
      <c r="H18" s="7">
        <f t="shared" si="9"/>
        <v>40.43</v>
      </c>
      <c r="I18" s="42">
        <f t="shared" si="10"/>
        <v>0.20316582914572864</v>
      </c>
      <c r="J18" s="42">
        <v>0.20619999999999999</v>
      </c>
      <c r="K18" s="5">
        <f t="shared" si="11"/>
        <v>33</v>
      </c>
      <c r="L18" s="5">
        <f t="shared" si="12"/>
        <v>199</v>
      </c>
      <c r="M18" s="5">
        <v>150</v>
      </c>
    </row>
    <row r="19" spans="1:13" x14ac:dyDescent="0.35">
      <c r="A19" s="41" t="s">
        <v>122</v>
      </c>
      <c r="B19" s="4" t="s">
        <v>83</v>
      </c>
      <c r="C19" s="4" t="s">
        <v>84</v>
      </c>
      <c r="D19" s="4">
        <v>16</v>
      </c>
      <c r="E19" s="44">
        <v>685.84</v>
      </c>
      <c r="F19" s="4">
        <v>545</v>
      </c>
      <c r="G19" s="4">
        <v>2400</v>
      </c>
      <c r="H19" s="7">
        <f t="shared" si="9"/>
        <v>42.87</v>
      </c>
      <c r="I19" s="42">
        <f t="shared" si="10"/>
        <v>0.2858</v>
      </c>
      <c r="J19" s="42">
        <v>0.20619999999999999</v>
      </c>
      <c r="K19" s="5">
        <f t="shared" si="11"/>
        <v>34</v>
      </c>
      <c r="L19" s="5">
        <f t="shared" si="12"/>
        <v>150</v>
      </c>
      <c r="M19" s="5">
        <v>150</v>
      </c>
    </row>
    <row r="20" spans="1:13" x14ac:dyDescent="0.35">
      <c r="A20" s="41" t="s">
        <v>123</v>
      </c>
      <c r="B20" s="4" t="s">
        <v>83</v>
      </c>
      <c r="C20" s="4" t="s">
        <v>84</v>
      </c>
      <c r="D20" s="4">
        <v>24</v>
      </c>
      <c r="E20" s="44">
        <v>736.12</v>
      </c>
      <c r="F20" s="4">
        <v>710</v>
      </c>
      <c r="G20" s="4">
        <v>4650</v>
      </c>
      <c r="H20" s="7">
        <f t="shared" si="9"/>
        <v>30.67</v>
      </c>
      <c r="I20" s="42">
        <f t="shared" si="10"/>
        <v>0.15809278350515465</v>
      </c>
      <c r="J20" s="42">
        <v>0.20619999999999999</v>
      </c>
      <c r="K20" s="5">
        <f t="shared" si="11"/>
        <v>30</v>
      </c>
      <c r="L20" s="5">
        <f t="shared" si="12"/>
        <v>194</v>
      </c>
      <c r="M20" s="5">
        <v>150</v>
      </c>
    </row>
    <row r="21" spans="1:13" x14ac:dyDescent="0.35">
      <c r="A21" s="41" t="s">
        <v>125</v>
      </c>
      <c r="B21" s="4" t="s">
        <v>83</v>
      </c>
      <c r="C21" s="4" t="s">
        <v>84</v>
      </c>
      <c r="D21" s="4">
        <v>5</v>
      </c>
      <c r="E21" s="44">
        <v>4511</v>
      </c>
      <c r="F21" s="4">
        <v>134</v>
      </c>
      <c r="G21" s="4">
        <v>900</v>
      </c>
      <c r="H21" s="7">
        <f t="shared" si="9"/>
        <v>902.2</v>
      </c>
      <c r="I21" s="42">
        <f t="shared" si="10"/>
        <v>5.0122222222222224</v>
      </c>
      <c r="J21" s="42">
        <v>7.2</v>
      </c>
      <c r="K21" s="5">
        <f t="shared" si="11"/>
        <v>27</v>
      </c>
      <c r="L21" s="5">
        <f t="shared" si="12"/>
        <v>180</v>
      </c>
      <c r="M21" s="5">
        <v>150</v>
      </c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59" fitToHeight="0" orientation="landscape" horizontalDpi="1200" verticalDpi="1200" r:id="rId1"/>
  <headerFooter>
    <oddHeader>&amp;CPharmacy High Average Paid
DRAFT - For Discussion</oddHeader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view="pageLayout" zoomScaleNormal="100" workbookViewId="0"/>
  </sheetViews>
  <sheetFormatPr defaultColWidth="8.90625" defaultRowHeight="14.5" x14ac:dyDescent="0.35"/>
  <cols>
    <col min="1" max="1" width="31.26953125" style="19" bestFit="1" customWidth="1"/>
    <col min="2" max="2" width="36.453125" style="19" customWidth="1"/>
    <col min="3" max="4" width="16.36328125" style="19" customWidth="1"/>
    <col min="5" max="5" width="16.36328125" style="23" customWidth="1"/>
    <col min="6" max="6" width="16.36328125" style="19" customWidth="1"/>
    <col min="7" max="7" width="16.08984375" style="19" customWidth="1"/>
    <col min="8" max="8" width="12.7265625" style="23" customWidth="1"/>
    <col min="9" max="9" width="15.453125" style="24" customWidth="1"/>
    <col min="10" max="10" width="15.36328125" style="19" hidden="1" customWidth="1"/>
    <col min="11" max="11" width="0" style="19" hidden="1" customWidth="1"/>
    <col min="12" max="13" width="8.90625" style="19"/>
    <col min="14" max="14" width="11.81640625" style="19" bestFit="1" customWidth="1"/>
    <col min="15" max="16384" width="8.90625" style="19"/>
  </cols>
  <sheetData>
    <row r="1" spans="1:14" ht="50" customHeight="1" x14ac:dyDescent="0.35">
      <c r="A1" s="37" t="s">
        <v>99</v>
      </c>
      <c r="B1" s="37" t="s">
        <v>90</v>
      </c>
      <c r="C1" s="38" t="s">
        <v>0</v>
      </c>
      <c r="D1" s="38" t="s">
        <v>91</v>
      </c>
      <c r="E1" s="39" t="s">
        <v>1</v>
      </c>
      <c r="F1" s="39" t="s">
        <v>92</v>
      </c>
      <c r="G1" s="38" t="s">
        <v>3</v>
      </c>
      <c r="H1" s="39" t="s">
        <v>78</v>
      </c>
      <c r="I1" s="38" t="s">
        <v>100</v>
      </c>
      <c r="J1" s="18" t="s">
        <v>148</v>
      </c>
      <c r="K1" s="17" t="s">
        <v>149</v>
      </c>
    </row>
    <row r="2" spans="1:14" x14ac:dyDescent="0.35">
      <c r="A2" s="25" t="s">
        <v>22</v>
      </c>
      <c r="B2" s="25" t="s">
        <v>65</v>
      </c>
      <c r="C2" s="25">
        <v>309</v>
      </c>
      <c r="D2" s="26">
        <f t="shared" ref="D2:D45" si="0">C2/SUM($C$2:$C$45)</f>
        <v>2.1202140798682587E-2</v>
      </c>
      <c r="E2" s="27">
        <v>133227.29</v>
      </c>
      <c r="F2" s="26">
        <f t="shared" ref="F2:F45" si="1">E2/SUM($E$2:$E$45)</f>
        <v>0.15225500442369039</v>
      </c>
      <c r="G2" s="25">
        <v>54346</v>
      </c>
      <c r="H2" s="27">
        <f t="shared" ref="H2:H45" si="2">ROUND(E2/C2,2)</f>
        <v>431.16</v>
      </c>
      <c r="I2" s="28">
        <f t="shared" ref="I2:I45" si="3">ROUND(G2/C2,0)</f>
        <v>176</v>
      </c>
      <c r="J2" s="4"/>
      <c r="K2" s="4"/>
    </row>
    <row r="3" spans="1:14" x14ac:dyDescent="0.35">
      <c r="A3" s="25" t="s">
        <v>83</v>
      </c>
      <c r="B3" s="25" t="s">
        <v>84</v>
      </c>
      <c r="C3" s="25">
        <v>1216</v>
      </c>
      <c r="D3" s="26">
        <f t="shared" si="0"/>
        <v>8.3436256346919174E-2</v>
      </c>
      <c r="E3" s="27">
        <v>506972.24</v>
      </c>
      <c r="F3" s="26">
        <f t="shared" si="1"/>
        <v>0.57937874923289534</v>
      </c>
      <c r="G3" s="25">
        <v>132175</v>
      </c>
      <c r="H3" s="27">
        <f t="shared" si="2"/>
        <v>416.92</v>
      </c>
      <c r="I3" s="28">
        <f t="shared" si="3"/>
        <v>109</v>
      </c>
      <c r="J3" s="4"/>
      <c r="K3" s="4"/>
    </row>
    <row r="4" spans="1:14" x14ac:dyDescent="0.35">
      <c r="A4" s="25" t="s">
        <v>82</v>
      </c>
      <c r="B4" s="25" t="s">
        <v>81</v>
      </c>
      <c r="C4" s="25">
        <v>11</v>
      </c>
      <c r="D4" s="26">
        <f t="shared" si="0"/>
        <v>7.5476876629614379E-4</v>
      </c>
      <c r="E4" s="27">
        <v>3415.77</v>
      </c>
      <c r="F4" s="26">
        <f t="shared" si="1"/>
        <v>3.9036152162241601E-3</v>
      </c>
      <c r="G4" s="25">
        <v>330</v>
      </c>
      <c r="H4" s="27">
        <f t="shared" si="2"/>
        <v>310.52</v>
      </c>
      <c r="I4" s="28">
        <f t="shared" si="3"/>
        <v>30</v>
      </c>
      <c r="J4" s="4"/>
      <c r="K4" s="4"/>
    </row>
    <row r="5" spans="1:14" x14ac:dyDescent="0.35">
      <c r="A5" s="25" t="s">
        <v>19</v>
      </c>
      <c r="B5" s="25" t="s">
        <v>67</v>
      </c>
      <c r="C5" s="25">
        <v>33</v>
      </c>
      <c r="D5" s="26">
        <f t="shared" si="0"/>
        <v>2.2643062988884316E-3</v>
      </c>
      <c r="E5" s="27">
        <v>8852.36</v>
      </c>
      <c r="F5" s="26">
        <f t="shared" si="1"/>
        <v>1.0116666870279354E-2</v>
      </c>
      <c r="G5" s="25">
        <v>5388</v>
      </c>
      <c r="H5" s="27">
        <f t="shared" si="2"/>
        <v>268.25</v>
      </c>
      <c r="I5" s="28">
        <f t="shared" si="3"/>
        <v>163</v>
      </c>
      <c r="J5" s="4"/>
      <c r="K5" s="4"/>
    </row>
    <row r="6" spans="1:14" x14ac:dyDescent="0.35">
      <c r="A6" s="25" t="s">
        <v>97</v>
      </c>
      <c r="B6" s="25" t="s">
        <v>65</v>
      </c>
      <c r="C6" s="25">
        <v>170</v>
      </c>
      <c r="D6" s="26">
        <f t="shared" si="0"/>
        <v>1.166460820639495E-2</v>
      </c>
      <c r="E6" s="27">
        <v>34597.81</v>
      </c>
      <c r="F6" s="26">
        <f t="shared" si="1"/>
        <v>3.9539119309564871E-2</v>
      </c>
      <c r="G6" s="25">
        <v>19695</v>
      </c>
      <c r="H6" s="27">
        <f t="shared" si="2"/>
        <v>203.52</v>
      </c>
      <c r="I6" s="28">
        <f t="shared" si="3"/>
        <v>116</v>
      </c>
      <c r="J6" s="4"/>
      <c r="K6" s="4"/>
    </row>
    <row r="7" spans="1:14" x14ac:dyDescent="0.35">
      <c r="A7" s="25" t="s">
        <v>8</v>
      </c>
      <c r="B7" s="25" t="s">
        <v>65</v>
      </c>
      <c r="C7" s="25">
        <v>232</v>
      </c>
      <c r="D7" s="26">
        <f t="shared" si="0"/>
        <v>1.5918759434609579E-2</v>
      </c>
      <c r="E7" s="27">
        <v>46438.14</v>
      </c>
      <c r="F7" s="26">
        <f t="shared" si="1"/>
        <v>5.3070502380765633E-2</v>
      </c>
      <c r="G7" s="25">
        <v>22806</v>
      </c>
      <c r="H7" s="27">
        <f t="shared" si="2"/>
        <v>200.16</v>
      </c>
      <c r="I7" s="28">
        <f t="shared" si="3"/>
        <v>98</v>
      </c>
      <c r="J7" s="4"/>
      <c r="K7" s="4"/>
    </row>
    <row r="8" spans="1:14" x14ac:dyDescent="0.35">
      <c r="A8" s="25" t="s">
        <v>128</v>
      </c>
      <c r="B8" s="25" t="s">
        <v>65</v>
      </c>
      <c r="C8" s="25">
        <v>6</v>
      </c>
      <c r="D8" s="26">
        <f t="shared" si="0"/>
        <v>4.1169205434335118E-4</v>
      </c>
      <c r="E8" s="27">
        <v>1019.87</v>
      </c>
      <c r="F8" s="26">
        <f t="shared" si="1"/>
        <v>1.1655293098102432E-3</v>
      </c>
      <c r="G8" s="25">
        <v>721</v>
      </c>
      <c r="H8" s="27">
        <f t="shared" si="2"/>
        <v>169.98</v>
      </c>
      <c r="I8" s="28">
        <f t="shared" si="3"/>
        <v>120</v>
      </c>
      <c r="J8" s="4"/>
      <c r="K8" s="4"/>
    </row>
    <row r="9" spans="1:14" x14ac:dyDescent="0.35">
      <c r="A9" s="25" t="s">
        <v>80</v>
      </c>
      <c r="B9" s="25" t="s">
        <v>81</v>
      </c>
      <c r="C9" s="25">
        <v>16</v>
      </c>
      <c r="D9" s="26">
        <f t="shared" si="0"/>
        <v>1.0978454782489364E-3</v>
      </c>
      <c r="E9" s="27">
        <v>1219.8200000000002</v>
      </c>
      <c r="F9" s="26">
        <f t="shared" si="1"/>
        <v>1.3940364582669664E-3</v>
      </c>
      <c r="G9" s="29">
        <v>616</v>
      </c>
      <c r="H9" s="27">
        <f t="shared" si="2"/>
        <v>76.239999999999995</v>
      </c>
      <c r="I9" s="28">
        <f t="shared" si="3"/>
        <v>39</v>
      </c>
      <c r="J9" s="4"/>
      <c r="K9" s="4"/>
      <c r="M9" s="20"/>
    </row>
    <row r="10" spans="1:14" x14ac:dyDescent="0.35">
      <c r="A10" s="25" t="s">
        <v>23</v>
      </c>
      <c r="B10" s="25" t="s">
        <v>65</v>
      </c>
      <c r="C10" s="25">
        <v>13</v>
      </c>
      <c r="D10" s="26">
        <f t="shared" si="0"/>
        <v>8.9199945107726092E-4</v>
      </c>
      <c r="E10" s="27">
        <v>352.41</v>
      </c>
      <c r="F10" s="26">
        <f t="shared" si="1"/>
        <v>4.0274170636476006E-4</v>
      </c>
      <c r="G10" s="25">
        <v>481</v>
      </c>
      <c r="H10" s="27">
        <f t="shared" si="2"/>
        <v>27.11</v>
      </c>
      <c r="I10" s="28">
        <f t="shared" si="3"/>
        <v>37</v>
      </c>
      <c r="J10" s="4"/>
      <c r="K10" s="4"/>
      <c r="N10" s="21"/>
    </row>
    <row r="11" spans="1:14" x14ac:dyDescent="0.35">
      <c r="A11" s="25" t="s">
        <v>16</v>
      </c>
      <c r="B11" s="25" t="s">
        <v>63</v>
      </c>
      <c r="C11" s="25">
        <v>4</v>
      </c>
      <c r="D11" s="26">
        <f t="shared" si="0"/>
        <v>2.744613695622341E-4</v>
      </c>
      <c r="E11" s="27">
        <v>93.44</v>
      </c>
      <c r="F11" s="26">
        <f t="shared" si="1"/>
        <v>1.06785236067998E-4</v>
      </c>
      <c r="G11" s="25">
        <v>72</v>
      </c>
      <c r="H11" s="27">
        <f t="shared" si="2"/>
        <v>23.36</v>
      </c>
      <c r="I11" s="28">
        <f t="shared" si="3"/>
        <v>18</v>
      </c>
      <c r="J11" s="4"/>
      <c r="K11" s="4"/>
      <c r="N11" s="22"/>
    </row>
    <row r="12" spans="1:14" x14ac:dyDescent="0.35">
      <c r="A12" s="25" t="s">
        <v>87</v>
      </c>
      <c r="B12" s="25" t="s">
        <v>84</v>
      </c>
      <c r="C12" s="25">
        <v>4</v>
      </c>
      <c r="D12" s="26">
        <f t="shared" si="0"/>
        <v>2.744613695622341E-4</v>
      </c>
      <c r="E12" s="27">
        <v>88.49</v>
      </c>
      <c r="F12" s="26">
        <f t="shared" si="1"/>
        <v>1.0112826990215264E-4</v>
      </c>
      <c r="G12" s="25">
        <v>202</v>
      </c>
      <c r="H12" s="27">
        <f t="shared" si="2"/>
        <v>22.12</v>
      </c>
      <c r="I12" s="28">
        <f t="shared" si="3"/>
        <v>51</v>
      </c>
      <c r="J12" s="4"/>
      <c r="K12" s="4"/>
    </row>
    <row r="13" spans="1:14" x14ac:dyDescent="0.35">
      <c r="A13" s="25" t="s">
        <v>142</v>
      </c>
      <c r="B13" s="25" t="s">
        <v>68</v>
      </c>
      <c r="C13" s="25">
        <v>23</v>
      </c>
      <c r="D13" s="26">
        <f t="shared" si="0"/>
        <v>1.5781528749828461E-3</v>
      </c>
      <c r="E13" s="27">
        <v>483.56</v>
      </c>
      <c r="F13" s="26">
        <f t="shared" si="1"/>
        <v>5.5262273922347086E-4</v>
      </c>
      <c r="G13" s="25">
        <v>402</v>
      </c>
      <c r="H13" s="27">
        <f t="shared" si="2"/>
        <v>21.02</v>
      </c>
      <c r="I13" s="28">
        <f t="shared" si="3"/>
        <v>17</v>
      </c>
      <c r="J13" s="4"/>
      <c r="K13" s="4"/>
    </row>
    <row r="14" spans="1:14" x14ac:dyDescent="0.35">
      <c r="A14" s="25" t="s">
        <v>85</v>
      </c>
      <c r="B14" s="25" t="s">
        <v>84</v>
      </c>
      <c r="C14" s="25">
        <v>5610</v>
      </c>
      <c r="D14" s="26">
        <f t="shared" si="0"/>
        <v>0.38493207081103337</v>
      </c>
      <c r="E14" s="27">
        <v>115956.73999999999</v>
      </c>
      <c r="F14" s="26">
        <f t="shared" si="1"/>
        <v>0.13251784947105594</v>
      </c>
      <c r="G14" s="25">
        <v>401329</v>
      </c>
      <c r="H14" s="27">
        <f t="shared" si="2"/>
        <v>20.67</v>
      </c>
      <c r="I14" s="28">
        <f t="shared" si="3"/>
        <v>72</v>
      </c>
      <c r="J14" s="4"/>
      <c r="K14" s="4"/>
    </row>
    <row r="15" spans="1:14" x14ac:dyDescent="0.35">
      <c r="A15" s="25" t="s">
        <v>30</v>
      </c>
      <c r="B15" s="25" t="s">
        <v>68</v>
      </c>
      <c r="C15" s="25">
        <v>1</v>
      </c>
      <c r="D15" s="26">
        <f t="shared" si="0"/>
        <v>6.8615342390558525E-5</v>
      </c>
      <c r="E15" s="27">
        <v>20.63</v>
      </c>
      <c r="F15" s="26">
        <f t="shared" si="1"/>
        <v>2.3576406464927213E-5</v>
      </c>
      <c r="G15" s="25">
        <v>10</v>
      </c>
      <c r="H15" s="27">
        <f t="shared" si="2"/>
        <v>20.63</v>
      </c>
      <c r="I15" s="28">
        <f t="shared" si="3"/>
        <v>10</v>
      </c>
      <c r="J15" s="4"/>
      <c r="K15" s="4"/>
    </row>
    <row r="16" spans="1:14" x14ac:dyDescent="0.35">
      <c r="A16" s="25" t="s">
        <v>4</v>
      </c>
      <c r="B16" s="25" t="s">
        <v>62</v>
      </c>
      <c r="C16" s="25">
        <v>258</v>
      </c>
      <c r="D16" s="26">
        <f t="shared" si="0"/>
        <v>1.7702758336764102E-2</v>
      </c>
      <c r="E16" s="27">
        <v>4920.28</v>
      </c>
      <c r="F16" s="26">
        <f t="shared" si="1"/>
        <v>5.6230015124213309E-3</v>
      </c>
      <c r="G16" s="25">
        <v>5147</v>
      </c>
      <c r="H16" s="27">
        <f t="shared" si="2"/>
        <v>19.07</v>
      </c>
      <c r="I16" s="28">
        <f t="shared" si="3"/>
        <v>20</v>
      </c>
      <c r="J16" s="4"/>
      <c r="K16" s="4"/>
    </row>
    <row r="17" spans="1:11" x14ac:dyDescent="0.35">
      <c r="A17" s="25" t="s">
        <v>17</v>
      </c>
      <c r="B17" s="25" t="s">
        <v>66</v>
      </c>
      <c r="C17" s="25">
        <v>5</v>
      </c>
      <c r="D17" s="26">
        <f t="shared" si="0"/>
        <v>3.4307671195279267E-4</v>
      </c>
      <c r="E17" s="27">
        <v>64.08</v>
      </c>
      <c r="F17" s="26">
        <f t="shared" si="1"/>
        <v>7.3231998365125343E-5</v>
      </c>
      <c r="G17" s="25">
        <v>400</v>
      </c>
      <c r="H17" s="27">
        <f t="shared" si="2"/>
        <v>12.82</v>
      </c>
      <c r="I17" s="28">
        <f t="shared" si="3"/>
        <v>80</v>
      </c>
      <c r="J17" s="4"/>
      <c r="K17" s="4"/>
    </row>
    <row r="18" spans="1:11" x14ac:dyDescent="0.35">
      <c r="A18" s="25" t="s">
        <v>9</v>
      </c>
      <c r="B18" s="25" t="s">
        <v>66</v>
      </c>
      <c r="C18" s="25">
        <v>48</v>
      </c>
      <c r="D18" s="26">
        <f t="shared" si="0"/>
        <v>3.2935364347468094E-3</v>
      </c>
      <c r="E18" s="27">
        <v>591.66999999999996</v>
      </c>
      <c r="F18" s="26">
        <f t="shared" si="1"/>
        <v>6.7617316592842862E-4</v>
      </c>
      <c r="G18" s="25">
        <v>2453</v>
      </c>
      <c r="H18" s="27">
        <f t="shared" si="2"/>
        <v>12.33</v>
      </c>
      <c r="I18" s="28">
        <f t="shared" si="3"/>
        <v>51</v>
      </c>
      <c r="J18" s="4"/>
      <c r="K18" s="4"/>
    </row>
    <row r="19" spans="1:11" x14ac:dyDescent="0.35">
      <c r="A19" s="25" t="s">
        <v>5</v>
      </c>
      <c r="B19" s="25" t="s">
        <v>63</v>
      </c>
      <c r="C19" s="25">
        <v>7</v>
      </c>
      <c r="D19" s="26">
        <f t="shared" si="0"/>
        <v>4.8030739673390969E-4</v>
      </c>
      <c r="E19" s="27">
        <v>84.31</v>
      </c>
      <c r="F19" s="26">
        <f t="shared" si="1"/>
        <v>9.6351276250994342E-5</v>
      </c>
      <c r="G19" s="25">
        <v>361</v>
      </c>
      <c r="H19" s="27">
        <f t="shared" si="2"/>
        <v>12.04</v>
      </c>
      <c r="I19" s="28">
        <f t="shared" si="3"/>
        <v>52</v>
      </c>
      <c r="J19" s="4"/>
      <c r="K19" s="4"/>
    </row>
    <row r="20" spans="1:11" x14ac:dyDescent="0.35">
      <c r="A20" s="25" t="s">
        <v>28</v>
      </c>
      <c r="B20" s="25" t="s">
        <v>71</v>
      </c>
      <c r="C20" s="25">
        <v>1</v>
      </c>
      <c r="D20" s="26">
        <f t="shared" si="0"/>
        <v>6.8615342390558525E-5</v>
      </c>
      <c r="E20" s="27">
        <v>11.48</v>
      </c>
      <c r="F20" s="26">
        <f t="shared" si="1"/>
        <v>1.3119590218970646E-5</v>
      </c>
      <c r="G20" s="25">
        <v>113</v>
      </c>
      <c r="H20" s="27">
        <f t="shared" si="2"/>
        <v>11.48</v>
      </c>
      <c r="I20" s="28">
        <f t="shared" si="3"/>
        <v>113</v>
      </c>
      <c r="J20" s="4"/>
      <c r="K20" s="4"/>
    </row>
    <row r="21" spans="1:11" x14ac:dyDescent="0.35">
      <c r="A21" s="25" t="s">
        <v>14</v>
      </c>
      <c r="B21" s="25" t="s">
        <v>69</v>
      </c>
      <c r="C21" s="25">
        <v>42</v>
      </c>
      <c r="D21" s="26">
        <f t="shared" si="0"/>
        <v>2.881844380403458E-3</v>
      </c>
      <c r="E21" s="27">
        <v>404.92000000000007</v>
      </c>
      <c r="F21" s="26">
        <f t="shared" si="1"/>
        <v>4.627512605806267E-4</v>
      </c>
      <c r="G21" s="25">
        <v>1624</v>
      </c>
      <c r="H21" s="27">
        <f t="shared" si="2"/>
        <v>9.64</v>
      </c>
      <c r="I21" s="28">
        <f t="shared" si="3"/>
        <v>39</v>
      </c>
      <c r="J21" s="4"/>
      <c r="K21" s="4"/>
    </row>
    <row r="22" spans="1:11" x14ac:dyDescent="0.35">
      <c r="A22" s="25" t="s">
        <v>139</v>
      </c>
      <c r="B22" s="25" t="s">
        <v>68</v>
      </c>
      <c r="C22" s="25">
        <v>1</v>
      </c>
      <c r="D22" s="26">
        <f t="shared" si="0"/>
        <v>6.8615342390558525E-5</v>
      </c>
      <c r="E22" s="27">
        <v>9.52</v>
      </c>
      <c r="F22" s="26">
        <f t="shared" si="1"/>
        <v>1.0879660181585413E-5</v>
      </c>
      <c r="G22" s="25">
        <v>1</v>
      </c>
      <c r="H22" s="27">
        <f t="shared" si="2"/>
        <v>9.52</v>
      </c>
      <c r="I22" s="28">
        <f t="shared" si="3"/>
        <v>1</v>
      </c>
      <c r="J22" s="4"/>
      <c r="K22" s="4"/>
    </row>
    <row r="23" spans="1:11" x14ac:dyDescent="0.35">
      <c r="A23" s="25" t="s">
        <v>133</v>
      </c>
      <c r="B23" s="25" t="s">
        <v>134</v>
      </c>
      <c r="C23" s="25">
        <v>19</v>
      </c>
      <c r="D23" s="26">
        <f t="shared" si="0"/>
        <v>1.3036915054206121E-3</v>
      </c>
      <c r="E23" s="27">
        <v>167.4</v>
      </c>
      <c r="F23" s="26">
        <f t="shared" si="1"/>
        <v>1.9130831033586115E-4</v>
      </c>
      <c r="G23" s="25">
        <v>138</v>
      </c>
      <c r="H23" s="27">
        <f t="shared" si="2"/>
        <v>8.81</v>
      </c>
      <c r="I23" s="28">
        <f t="shared" si="3"/>
        <v>7</v>
      </c>
      <c r="J23" s="4"/>
      <c r="K23" s="4"/>
    </row>
    <row r="24" spans="1:11" x14ac:dyDescent="0.35">
      <c r="A24" s="25" t="s">
        <v>37</v>
      </c>
      <c r="B24" s="25" t="s">
        <v>68</v>
      </c>
      <c r="C24" s="25">
        <v>40</v>
      </c>
      <c r="D24" s="26">
        <f t="shared" si="0"/>
        <v>2.7446136956223413E-3</v>
      </c>
      <c r="E24" s="27">
        <v>343.14</v>
      </c>
      <c r="F24" s="26">
        <f t="shared" si="1"/>
        <v>3.9214775154508595E-4</v>
      </c>
      <c r="G24" s="25">
        <v>504</v>
      </c>
      <c r="H24" s="27">
        <f t="shared" si="2"/>
        <v>8.58</v>
      </c>
      <c r="I24" s="28">
        <f t="shared" si="3"/>
        <v>13</v>
      </c>
      <c r="J24" s="4"/>
      <c r="K24" s="4"/>
    </row>
    <row r="25" spans="1:11" x14ac:dyDescent="0.35">
      <c r="A25" s="25" t="s">
        <v>140</v>
      </c>
      <c r="B25" s="25" t="s">
        <v>65</v>
      </c>
      <c r="C25" s="25">
        <v>1</v>
      </c>
      <c r="D25" s="26">
        <f t="shared" si="0"/>
        <v>6.8615342390558525E-5</v>
      </c>
      <c r="E25" s="27">
        <v>8.5</v>
      </c>
      <c r="F25" s="26">
        <f t="shared" si="1"/>
        <v>9.7139823049869753E-6</v>
      </c>
      <c r="G25" s="25">
        <v>1</v>
      </c>
      <c r="H25" s="27">
        <f t="shared" si="2"/>
        <v>8.5</v>
      </c>
      <c r="I25" s="28">
        <f t="shared" si="3"/>
        <v>1</v>
      </c>
      <c r="J25" s="4"/>
      <c r="K25" s="4"/>
    </row>
    <row r="26" spans="1:11" x14ac:dyDescent="0.35">
      <c r="A26" s="25" t="s">
        <v>9</v>
      </c>
      <c r="B26" s="25" t="s">
        <v>66</v>
      </c>
      <c r="C26" s="25">
        <v>6</v>
      </c>
      <c r="D26" s="26">
        <f t="shared" si="0"/>
        <v>4.1169205434335118E-4</v>
      </c>
      <c r="E26" s="27">
        <v>45.44</v>
      </c>
      <c r="F26" s="26">
        <f t="shared" si="1"/>
        <v>5.1929806581012725E-5</v>
      </c>
      <c r="G26" s="25">
        <v>108</v>
      </c>
      <c r="H26" s="27">
        <f t="shared" si="2"/>
        <v>7.57</v>
      </c>
      <c r="I26" s="28">
        <f t="shared" si="3"/>
        <v>18</v>
      </c>
      <c r="J26" s="4"/>
      <c r="K26" s="4"/>
    </row>
    <row r="27" spans="1:11" x14ac:dyDescent="0.35">
      <c r="A27" s="25" t="s">
        <v>20</v>
      </c>
      <c r="B27" s="25" t="s">
        <v>69</v>
      </c>
      <c r="C27" s="25">
        <v>5</v>
      </c>
      <c r="D27" s="26">
        <f t="shared" si="0"/>
        <v>3.4307671195279267E-4</v>
      </c>
      <c r="E27" s="27">
        <v>37.68</v>
      </c>
      <c r="F27" s="26">
        <f t="shared" si="1"/>
        <v>4.3061512147283445E-5</v>
      </c>
      <c r="G27" s="25">
        <v>294</v>
      </c>
      <c r="H27" s="27">
        <f t="shared" si="2"/>
        <v>7.54</v>
      </c>
      <c r="I27" s="28">
        <f t="shared" si="3"/>
        <v>59</v>
      </c>
      <c r="J27" s="4"/>
      <c r="K27" s="4"/>
    </row>
    <row r="28" spans="1:11" x14ac:dyDescent="0.35">
      <c r="A28" s="25" t="s">
        <v>15</v>
      </c>
      <c r="B28" s="25" t="s">
        <v>67</v>
      </c>
      <c r="C28" s="25">
        <v>7</v>
      </c>
      <c r="D28" s="26">
        <f t="shared" si="0"/>
        <v>4.8030739673390969E-4</v>
      </c>
      <c r="E28" s="27">
        <v>49.55</v>
      </c>
      <c r="F28" s="26">
        <f t="shared" si="1"/>
        <v>5.6626802730835839E-5</v>
      </c>
      <c r="G28" s="25">
        <v>595</v>
      </c>
      <c r="H28" s="27">
        <f t="shared" si="2"/>
        <v>7.08</v>
      </c>
      <c r="I28" s="28">
        <f t="shared" si="3"/>
        <v>85</v>
      </c>
      <c r="J28" s="4"/>
      <c r="K28" s="4"/>
    </row>
    <row r="29" spans="1:11" x14ac:dyDescent="0.35">
      <c r="A29" s="25" t="s">
        <v>141</v>
      </c>
      <c r="B29" s="25" t="s">
        <v>63</v>
      </c>
      <c r="C29" s="25">
        <v>1</v>
      </c>
      <c r="D29" s="26">
        <f t="shared" si="0"/>
        <v>6.8615342390558525E-5</v>
      </c>
      <c r="E29" s="27">
        <v>6.96</v>
      </c>
      <c r="F29" s="26">
        <f t="shared" si="1"/>
        <v>7.9540372756128658E-6</v>
      </c>
      <c r="G29" s="25">
        <v>1</v>
      </c>
      <c r="H29" s="27">
        <f t="shared" si="2"/>
        <v>6.96</v>
      </c>
      <c r="I29" s="28">
        <f t="shared" si="3"/>
        <v>1</v>
      </c>
      <c r="J29" s="4"/>
      <c r="K29" s="4"/>
    </row>
    <row r="30" spans="1:11" x14ac:dyDescent="0.35">
      <c r="A30" s="25" t="s">
        <v>143</v>
      </c>
      <c r="B30" s="25" t="s">
        <v>75</v>
      </c>
      <c r="C30" s="25">
        <v>1</v>
      </c>
      <c r="D30" s="26">
        <f t="shared" si="0"/>
        <v>6.8615342390558525E-5</v>
      </c>
      <c r="E30" s="27">
        <v>6.6</v>
      </c>
      <c r="F30" s="26">
        <f t="shared" si="1"/>
        <v>7.5426215544604747E-6</v>
      </c>
      <c r="G30" s="25">
        <v>85</v>
      </c>
      <c r="H30" s="27">
        <f t="shared" si="2"/>
        <v>6.6</v>
      </c>
      <c r="I30" s="28">
        <f t="shared" si="3"/>
        <v>85</v>
      </c>
      <c r="J30" s="4"/>
      <c r="K30" s="4"/>
    </row>
    <row r="31" spans="1:11" x14ac:dyDescent="0.35">
      <c r="A31" s="25" t="s">
        <v>96</v>
      </c>
      <c r="B31" s="25" t="s">
        <v>66</v>
      </c>
      <c r="C31" s="25">
        <v>1</v>
      </c>
      <c r="D31" s="26">
        <f t="shared" si="0"/>
        <v>6.8615342390558525E-5</v>
      </c>
      <c r="E31" s="27">
        <v>6.58</v>
      </c>
      <c r="F31" s="26">
        <f t="shared" si="1"/>
        <v>7.519765125507565E-6</v>
      </c>
      <c r="G31" s="25">
        <v>1</v>
      </c>
      <c r="H31" s="27">
        <f t="shared" si="2"/>
        <v>6.58</v>
      </c>
      <c r="I31" s="28">
        <f t="shared" si="3"/>
        <v>1</v>
      </c>
      <c r="J31" s="4"/>
      <c r="K31" s="4"/>
    </row>
    <row r="32" spans="1:11" x14ac:dyDescent="0.35">
      <c r="A32" s="25" t="s">
        <v>131</v>
      </c>
      <c r="B32" s="25" t="s">
        <v>68</v>
      </c>
      <c r="C32" s="25">
        <v>56</v>
      </c>
      <c r="D32" s="26">
        <f t="shared" si="0"/>
        <v>3.8424591738712775E-3</v>
      </c>
      <c r="E32" s="27">
        <v>336.42</v>
      </c>
      <c r="F32" s="26">
        <f t="shared" si="1"/>
        <v>3.8446799141690809E-4</v>
      </c>
      <c r="G32" s="25">
        <v>4661</v>
      </c>
      <c r="H32" s="27">
        <f t="shared" si="2"/>
        <v>6.01</v>
      </c>
      <c r="I32" s="28">
        <f t="shared" si="3"/>
        <v>83</v>
      </c>
      <c r="J32" s="4"/>
      <c r="K32" s="4"/>
    </row>
    <row r="33" spans="1:11" x14ac:dyDescent="0.35">
      <c r="A33" s="25" t="s">
        <v>35</v>
      </c>
      <c r="B33" s="25" t="s">
        <v>69</v>
      </c>
      <c r="C33" s="25">
        <v>144</v>
      </c>
      <c r="D33" s="26">
        <f t="shared" si="0"/>
        <v>9.8806093042404283E-3</v>
      </c>
      <c r="E33" s="27">
        <v>826.97</v>
      </c>
      <c r="F33" s="26">
        <f t="shared" si="1"/>
        <v>9.4507905255942115E-4</v>
      </c>
      <c r="G33" s="25">
        <v>9955</v>
      </c>
      <c r="H33" s="27">
        <f t="shared" si="2"/>
        <v>5.74</v>
      </c>
      <c r="I33" s="28">
        <f t="shared" si="3"/>
        <v>69</v>
      </c>
      <c r="J33" s="4"/>
      <c r="K33" s="4"/>
    </row>
    <row r="34" spans="1:11" x14ac:dyDescent="0.35">
      <c r="A34" s="25" t="s">
        <v>26</v>
      </c>
      <c r="B34" s="25" t="s">
        <v>68</v>
      </c>
      <c r="C34" s="25">
        <v>1</v>
      </c>
      <c r="D34" s="26">
        <f t="shared" si="0"/>
        <v>6.8615342390558525E-5</v>
      </c>
      <c r="E34" s="27">
        <v>5.16</v>
      </c>
      <c r="F34" s="26">
        <f t="shared" si="1"/>
        <v>5.8969586698509169E-6</v>
      </c>
      <c r="G34" s="25">
        <v>57</v>
      </c>
      <c r="H34" s="27">
        <f t="shared" si="2"/>
        <v>5.16</v>
      </c>
      <c r="I34" s="28">
        <f t="shared" si="3"/>
        <v>57</v>
      </c>
      <c r="J34" s="4"/>
      <c r="K34" s="4"/>
    </row>
    <row r="35" spans="1:11" x14ac:dyDescent="0.35">
      <c r="A35" s="25" t="s">
        <v>136</v>
      </c>
      <c r="B35" s="25" t="s">
        <v>67</v>
      </c>
      <c r="C35" s="25">
        <v>904</v>
      </c>
      <c r="D35" s="26">
        <f t="shared" si="0"/>
        <v>6.202826952106491E-2</v>
      </c>
      <c r="E35" s="27">
        <v>4623.1699999999992</v>
      </c>
      <c r="F35" s="26">
        <f t="shared" si="1"/>
        <v>5.2834578321113686E-3</v>
      </c>
      <c r="G35" s="25">
        <v>51921</v>
      </c>
      <c r="H35" s="27">
        <f t="shared" si="2"/>
        <v>5.1100000000000003</v>
      </c>
      <c r="I35" s="28">
        <f t="shared" si="3"/>
        <v>57</v>
      </c>
      <c r="J35" s="4"/>
      <c r="K35" s="4"/>
    </row>
    <row r="36" spans="1:11" x14ac:dyDescent="0.35">
      <c r="A36" s="25" t="s">
        <v>138</v>
      </c>
      <c r="B36" s="25" t="s">
        <v>68</v>
      </c>
      <c r="C36" s="25">
        <v>89</v>
      </c>
      <c r="D36" s="26">
        <f t="shared" si="0"/>
        <v>6.1067654727597091E-3</v>
      </c>
      <c r="E36" s="27">
        <v>432.14</v>
      </c>
      <c r="F36" s="26">
        <f t="shared" si="1"/>
        <v>4.9385886038553789E-4</v>
      </c>
      <c r="G36" s="25">
        <v>9649</v>
      </c>
      <c r="H36" s="27">
        <f t="shared" si="2"/>
        <v>4.8600000000000003</v>
      </c>
      <c r="I36" s="28">
        <f t="shared" si="3"/>
        <v>108</v>
      </c>
      <c r="J36" s="4"/>
      <c r="K36" s="4"/>
    </row>
    <row r="37" spans="1:11" x14ac:dyDescent="0.35">
      <c r="A37" s="25" t="s">
        <v>145</v>
      </c>
      <c r="B37" s="25" t="s">
        <v>65</v>
      </c>
      <c r="C37" s="25">
        <v>1</v>
      </c>
      <c r="D37" s="26">
        <f t="shared" si="0"/>
        <v>6.8615342390558525E-5</v>
      </c>
      <c r="E37" s="27">
        <v>4.7699999999999996</v>
      </c>
      <c r="F37" s="26">
        <f t="shared" si="1"/>
        <v>5.4512583052691613E-6</v>
      </c>
      <c r="G37" s="25">
        <v>1</v>
      </c>
      <c r="H37" s="27">
        <f t="shared" si="2"/>
        <v>4.7699999999999996</v>
      </c>
      <c r="I37" s="28">
        <f t="shared" si="3"/>
        <v>1</v>
      </c>
      <c r="J37" s="4"/>
      <c r="K37" s="4"/>
    </row>
    <row r="38" spans="1:11" x14ac:dyDescent="0.35">
      <c r="A38" s="25" t="s">
        <v>146</v>
      </c>
      <c r="B38" s="25" t="s">
        <v>67</v>
      </c>
      <c r="C38" s="25">
        <v>1230</v>
      </c>
      <c r="D38" s="26">
        <f t="shared" si="0"/>
        <v>8.4396871140386992E-2</v>
      </c>
      <c r="E38" s="27">
        <v>5140.8600000000006</v>
      </c>
      <c r="F38" s="26">
        <f t="shared" si="1"/>
        <v>5.8750850673429823E-3</v>
      </c>
      <c r="G38" s="25">
        <v>3221</v>
      </c>
      <c r="H38" s="27">
        <f t="shared" si="2"/>
        <v>4.18</v>
      </c>
      <c r="I38" s="28">
        <f t="shared" si="3"/>
        <v>3</v>
      </c>
      <c r="J38" s="4"/>
      <c r="K38" s="4"/>
    </row>
    <row r="39" spans="1:11" x14ac:dyDescent="0.35">
      <c r="A39" s="25" t="s">
        <v>137</v>
      </c>
      <c r="B39" s="25" t="s">
        <v>67</v>
      </c>
      <c r="C39" s="25">
        <v>3</v>
      </c>
      <c r="D39" s="26">
        <f t="shared" si="0"/>
        <v>2.0584602717167559E-4</v>
      </c>
      <c r="E39" s="27">
        <v>10.93</v>
      </c>
      <c r="F39" s="26">
        <f t="shared" si="1"/>
        <v>1.2491038422765604E-5</v>
      </c>
      <c r="G39" s="25">
        <v>3</v>
      </c>
      <c r="H39" s="27">
        <f t="shared" si="2"/>
        <v>3.64</v>
      </c>
      <c r="I39" s="28">
        <f t="shared" si="3"/>
        <v>1</v>
      </c>
      <c r="J39" s="4"/>
      <c r="K39" s="4"/>
    </row>
    <row r="40" spans="1:11" x14ac:dyDescent="0.35">
      <c r="A40" s="25" t="s">
        <v>54</v>
      </c>
      <c r="B40" s="25" t="s">
        <v>67</v>
      </c>
      <c r="C40" s="25">
        <v>16</v>
      </c>
      <c r="D40" s="26">
        <f t="shared" si="0"/>
        <v>1.0978454782489364E-3</v>
      </c>
      <c r="E40" s="27">
        <v>55.74</v>
      </c>
      <c r="F40" s="26">
        <f t="shared" si="1"/>
        <v>6.3700867491761656E-5</v>
      </c>
      <c r="G40" s="25">
        <v>16</v>
      </c>
      <c r="H40" s="27">
        <f t="shared" si="2"/>
        <v>3.48</v>
      </c>
      <c r="I40" s="28">
        <f t="shared" si="3"/>
        <v>1</v>
      </c>
      <c r="J40" s="4"/>
      <c r="K40" s="4"/>
    </row>
    <row r="41" spans="1:11" x14ac:dyDescent="0.35">
      <c r="A41" s="25" t="s">
        <v>147</v>
      </c>
      <c r="B41" s="25" t="s">
        <v>67</v>
      </c>
      <c r="C41" s="25">
        <v>1</v>
      </c>
      <c r="D41" s="26">
        <f t="shared" si="0"/>
        <v>6.8615342390558525E-5</v>
      </c>
      <c r="E41" s="27">
        <v>3.26</v>
      </c>
      <c r="F41" s="26">
        <f t="shared" si="1"/>
        <v>3.7255979193244163E-6</v>
      </c>
      <c r="G41" s="25">
        <v>1</v>
      </c>
      <c r="H41" s="27">
        <f t="shared" si="2"/>
        <v>3.26</v>
      </c>
      <c r="I41" s="28">
        <f t="shared" si="3"/>
        <v>1</v>
      </c>
      <c r="J41" s="4"/>
      <c r="K41" s="4"/>
    </row>
    <row r="42" spans="1:11" x14ac:dyDescent="0.35">
      <c r="A42" s="25" t="s">
        <v>144</v>
      </c>
      <c r="B42" s="25" t="s">
        <v>68</v>
      </c>
      <c r="C42" s="25">
        <v>2</v>
      </c>
      <c r="D42" s="26">
        <f t="shared" si="0"/>
        <v>1.3723068478111705E-4</v>
      </c>
      <c r="E42" s="27">
        <v>5.97</v>
      </c>
      <c r="F42" s="26">
        <f t="shared" si="1"/>
        <v>6.8226440424437936E-6</v>
      </c>
      <c r="G42" s="25">
        <v>2</v>
      </c>
      <c r="H42" s="27">
        <f t="shared" si="2"/>
        <v>2.99</v>
      </c>
      <c r="I42" s="28">
        <f t="shared" si="3"/>
        <v>1</v>
      </c>
      <c r="J42" s="4"/>
      <c r="K42" s="4"/>
    </row>
    <row r="43" spans="1:11" x14ac:dyDescent="0.35">
      <c r="A43" s="25" t="s">
        <v>135</v>
      </c>
      <c r="B43" s="25" t="s">
        <v>68</v>
      </c>
      <c r="C43" s="25">
        <v>49</v>
      </c>
      <c r="D43" s="26">
        <f t="shared" si="0"/>
        <v>3.3621517771373678E-3</v>
      </c>
      <c r="E43" s="27">
        <v>137.58000000000001</v>
      </c>
      <c r="F43" s="26">
        <f t="shared" si="1"/>
        <v>1.5722937476707156E-4</v>
      </c>
      <c r="G43" s="25">
        <v>880</v>
      </c>
      <c r="H43" s="27">
        <f t="shared" si="2"/>
        <v>2.81</v>
      </c>
      <c r="I43" s="28">
        <f t="shared" si="3"/>
        <v>18</v>
      </c>
      <c r="J43" s="4"/>
      <c r="K43" s="4"/>
    </row>
    <row r="44" spans="1:11" x14ac:dyDescent="0.35">
      <c r="A44" s="25" t="s">
        <v>40</v>
      </c>
      <c r="B44" s="25" t="s">
        <v>66</v>
      </c>
      <c r="C44" s="25">
        <v>1598</v>
      </c>
      <c r="D44" s="26">
        <f t="shared" si="0"/>
        <v>0.10964731714011253</v>
      </c>
      <c r="E44" s="27">
        <v>3398.8199999999997</v>
      </c>
      <c r="F44" s="26">
        <f t="shared" si="1"/>
        <v>3.8842443926865684E-3</v>
      </c>
      <c r="G44" s="25">
        <v>16026</v>
      </c>
      <c r="H44" s="27">
        <f t="shared" si="2"/>
        <v>2.13</v>
      </c>
      <c r="I44" s="28">
        <f t="shared" si="3"/>
        <v>10</v>
      </c>
      <c r="J44" s="4"/>
      <c r="K44" s="4"/>
    </row>
    <row r="45" spans="1:11" x14ac:dyDescent="0.35">
      <c r="A45" s="25" t="s">
        <v>129</v>
      </c>
      <c r="B45" s="25" t="s">
        <v>130</v>
      </c>
      <c r="C45" s="25">
        <v>2389</v>
      </c>
      <c r="D45" s="26">
        <f t="shared" si="0"/>
        <v>0.16392205297104431</v>
      </c>
      <c r="E45" s="27">
        <v>548.86</v>
      </c>
      <c r="F45" s="26">
        <f t="shared" si="1"/>
        <v>6.272489797547237E-4</v>
      </c>
      <c r="G45" s="25">
        <v>2389</v>
      </c>
      <c r="H45" s="27">
        <f t="shared" si="2"/>
        <v>0.23</v>
      </c>
      <c r="I45" s="28">
        <f t="shared" si="3"/>
        <v>1</v>
      </c>
      <c r="J45" s="4"/>
      <c r="K45" s="4"/>
    </row>
  </sheetData>
  <sheetProtection sheet="1" objects="1" scenarios="1" selectLockedCells="1" sort="0" autoFilter="0"/>
  <sortState ref="A2:I45">
    <sortCondition descending="1" ref="H2:H45"/>
  </sortState>
  <printOptions horizontalCentered="1"/>
  <pageMargins left="0.25" right="0.25" top="0.75" bottom="0.75" header="0.3" footer="0.3"/>
  <pageSetup scale="76" fitToHeight="0" orientation="landscape" horizontalDpi="1200" verticalDpi="1200" r:id="rId1"/>
  <headerFooter>
    <oddHeader>&amp;CPrescriber with NSAIDs
DRAFT - For Discussion</oddHeader>
    <oddFooter>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Layout" zoomScaleNormal="100" workbookViewId="0"/>
  </sheetViews>
  <sheetFormatPr defaultRowHeight="14.5" x14ac:dyDescent="0.35"/>
  <cols>
    <col min="1" max="1" width="14.6328125" customWidth="1"/>
    <col min="2" max="2" width="33.453125" customWidth="1"/>
    <col min="3" max="3" width="32.7265625" customWidth="1"/>
    <col min="4" max="6" width="14.90625" hidden="1" customWidth="1"/>
    <col min="7" max="7" width="0.54296875" hidden="1" customWidth="1"/>
    <col min="8" max="8" width="16.1796875" customWidth="1"/>
    <col min="9" max="9" width="15.90625" customWidth="1"/>
    <col min="10" max="10" width="16.26953125" customWidth="1"/>
  </cols>
  <sheetData>
    <row r="1" spans="1:10" ht="50.5" customHeight="1" x14ac:dyDescent="0.35">
      <c r="A1" s="45" t="s">
        <v>98</v>
      </c>
      <c r="B1" s="46" t="s">
        <v>99</v>
      </c>
      <c r="C1" s="46" t="s">
        <v>90</v>
      </c>
      <c r="D1" s="47" t="s">
        <v>0</v>
      </c>
      <c r="E1" s="48" t="s">
        <v>1</v>
      </c>
      <c r="F1" s="47" t="s">
        <v>3</v>
      </c>
      <c r="G1" s="48" t="s">
        <v>78</v>
      </c>
      <c r="H1" s="47" t="s">
        <v>105</v>
      </c>
      <c r="I1" s="48" t="s">
        <v>126</v>
      </c>
      <c r="J1" s="47" t="s">
        <v>100</v>
      </c>
    </row>
    <row r="2" spans="1:10" x14ac:dyDescent="0.35">
      <c r="A2" s="49" t="s">
        <v>124</v>
      </c>
      <c r="B2" s="25" t="s">
        <v>83</v>
      </c>
      <c r="C2" s="25" t="s">
        <v>84</v>
      </c>
      <c r="D2" s="25">
        <v>67</v>
      </c>
      <c r="E2" s="27">
        <v>38407.39</v>
      </c>
      <c r="F2" s="25">
        <v>8868</v>
      </c>
      <c r="G2" s="27">
        <f t="shared" ref="G2:G17" si="0">ROUND(E2/D2,2)</f>
        <v>573.24</v>
      </c>
      <c r="H2" s="30">
        <f t="shared" ref="H2:H17" si="1">ROUND(G2/J2,4)</f>
        <v>4.3426999999999998</v>
      </c>
      <c r="I2" s="30">
        <v>7.7880000000000003</v>
      </c>
      <c r="J2" s="50">
        <f t="shared" ref="J2:J17" si="2">ROUND(F2/D2,0)</f>
        <v>132</v>
      </c>
    </row>
    <row r="3" spans="1:10" x14ac:dyDescent="0.35">
      <c r="A3" s="49" t="s">
        <v>120</v>
      </c>
      <c r="B3" s="25" t="s">
        <v>83</v>
      </c>
      <c r="C3" s="25" t="s">
        <v>84</v>
      </c>
      <c r="D3" s="25">
        <v>970</v>
      </c>
      <c r="E3" s="27">
        <v>465877.27</v>
      </c>
      <c r="F3" s="25">
        <v>105382</v>
      </c>
      <c r="G3" s="27">
        <f t="shared" si="0"/>
        <v>480.29</v>
      </c>
      <c r="H3" s="30">
        <f t="shared" si="1"/>
        <v>4.4062999999999999</v>
      </c>
      <c r="I3" s="31">
        <v>8.3286999999999995</v>
      </c>
      <c r="J3" s="50">
        <f t="shared" si="2"/>
        <v>109</v>
      </c>
    </row>
    <row r="4" spans="1:10" x14ac:dyDescent="0.35">
      <c r="A4" s="51" t="s">
        <v>21</v>
      </c>
      <c r="B4" s="25" t="s">
        <v>22</v>
      </c>
      <c r="C4" s="25" t="s">
        <v>65</v>
      </c>
      <c r="D4" s="25">
        <v>309</v>
      </c>
      <c r="E4" s="27">
        <v>133227.29</v>
      </c>
      <c r="F4" s="25">
        <v>54346</v>
      </c>
      <c r="G4" s="27">
        <f t="shared" si="0"/>
        <v>431.16</v>
      </c>
      <c r="H4" s="30">
        <f t="shared" si="1"/>
        <v>2.4498000000000002</v>
      </c>
      <c r="I4" s="30">
        <v>2.6875</v>
      </c>
      <c r="J4" s="50">
        <f t="shared" si="2"/>
        <v>176</v>
      </c>
    </row>
    <row r="5" spans="1:10" x14ac:dyDescent="0.35">
      <c r="A5" s="49" t="s">
        <v>110</v>
      </c>
      <c r="B5" s="25" t="s">
        <v>82</v>
      </c>
      <c r="C5" s="25" t="s">
        <v>81</v>
      </c>
      <c r="D5" s="25">
        <v>11</v>
      </c>
      <c r="E5" s="27">
        <v>3415.77</v>
      </c>
      <c r="F5" s="25">
        <v>330</v>
      </c>
      <c r="G5" s="27">
        <f t="shared" si="0"/>
        <v>310.52</v>
      </c>
      <c r="H5" s="30">
        <f t="shared" si="1"/>
        <v>10.3507</v>
      </c>
      <c r="I5" s="30">
        <v>11.92</v>
      </c>
      <c r="J5" s="50">
        <f t="shared" si="2"/>
        <v>30</v>
      </c>
    </row>
    <row r="6" spans="1:10" x14ac:dyDescent="0.35">
      <c r="A6" s="52" t="s">
        <v>18</v>
      </c>
      <c r="B6" s="25" t="s">
        <v>19</v>
      </c>
      <c r="C6" s="25" t="s">
        <v>67</v>
      </c>
      <c r="D6" s="25">
        <v>33</v>
      </c>
      <c r="E6" s="27">
        <v>8852.36</v>
      </c>
      <c r="F6" s="25">
        <v>5388</v>
      </c>
      <c r="G6" s="27">
        <f t="shared" si="0"/>
        <v>268.25</v>
      </c>
      <c r="H6" s="30">
        <f t="shared" si="1"/>
        <v>1.6456999999999999</v>
      </c>
      <c r="I6" s="30">
        <v>4.0688000000000004</v>
      </c>
      <c r="J6" s="50">
        <f t="shared" si="2"/>
        <v>163</v>
      </c>
    </row>
    <row r="7" spans="1:10" x14ac:dyDescent="0.35">
      <c r="A7" s="53" t="s">
        <v>12</v>
      </c>
      <c r="B7" s="25" t="s">
        <v>13</v>
      </c>
      <c r="C7" s="25" t="s">
        <v>65</v>
      </c>
      <c r="D7" s="25">
        <v>89</v>
      </c>
      <c r="E7" s="32">
        <v>20642.509999999998</v>
      </c>
      <c r="F7" s="33">
        <v>9471</v>
      </c>
      <c r="G7" s="27">
        <f t="shared" si="0"/>
        <v>231.94</v>
      </c>
      <c r="H7" s="30">
        <f t="shared" si="1"/>
        <v>2.1880999999999999</v>
      </c>
      <c r="I7" s="30">
        <v>3.3824999999999998</v>
      </c>
      <c r="J7" s="50">
        <f t="shared" si="2"/>
        <v>106</v>
      </c>
    </row>
    <row r="8" spans="1:10" x14ac:dyDescent="0.35">
      <c r="A8" s="51">
        <v>27495001404</v>
      </c>
      <c r="B8" s="25" t="s">
        <v>97</v>
      </c>
      <c r="C8" s="25" t="s">
        <v>65</v>
      </c>
      <c r="D8" s="25">
        <v>170</v>
      </c>
      <c r="E8" s="27">
        <v>34597.81</v>
      </c>
      <c r="F8" s="25">
        <v>19695</v>
      </c>
      <c r="G8" s="27">
        <f t="shared" si="0"/>
        <v>203.52</v>
      </c>
      <c r="H8" s="30">
        <f t="shared" si="1"/>
        <v>1.7544999999999999</v>
      </c>
      <c r="I8" s="30">
        <v>3.2250000000000001</v>
      </c>
      <c r="J8" s="50">
        <f t="shared" si="2"/>
        <v>116</v>
      </c>
    </row>
    <row r="9" spans="1:10" x14ac:dyDescent="0.35">
      <c r="A9" s="49" t="s">
        <v>7</v>
      </c>
      <c r="B9" s="25" t="s">
        <v>8</v>
      </c>
      <c r="C9" s="25" t="s">
        <v>65</v>
      </c>
      <c r="D9" s="25">
        <v>128</v>
      </c>
      <c r="E9" s="32">
        <v>25460.53</v>
      </c>
      <c r="F9" s="33">
        <v>13215</v>
      </c>
      <c r="G9" s="27">
        <f t="shared" si="0"/>
        <v>198.91</v>
      </c>
      <c r="H9" s="30">
        <f t="shared" si="1"/>
        <v>1.9312</v>
      </c>
      <c r="I9" s="30">
        <v>3.3824999999999998</v>
      </c>
      <c r="J9" s="50">
        <f t="shared" si="2"/>
        <v>103</v>
      </c>
    </row>
    <row r="10" spans="1:10" x14ac:dyDescent="0.35">
      <c r="A10" s="51" t="s">
        <v>127</v>
      </c>
      <c r="B10" s="25" t="s">
        <v>128</v>
      </c>
      <c r="C10" s="25" t="s">
        <v>65</v>
      </c>
      <c r="D10" s="25">
        <v>6</v>
      </c>
      <c r="E10" s="27">
        <v>1019.87</v>
      </c>
      <c r="F10" s="25">
        <v>721</v>
      </c>
      <c r="G10" s="27">
        <f t="shared" si="0"/>
        <v>169.98</v>
      </c>
      <c r="H10" s="30">
        <f t="shared" si="1"/>
        <v>1.4165000000000001</v>
      </c>
      <c r="I10" s="30">
        <v>2.7927</v>
      </c>
      <c r="J10" s="50">
        <f t="shared" si="2"/>
        <v>120</v>
      </c>
    </row>
    <row r="11" spans="1:10" x14ac:dyDescent="0.35">
      <c r="A11" s="49" t="s">
        <v>116</v>
      </c>
      <c r="B11" s="25" t="s">
        <v>83</v>
      </c>
      <c r="C11" s="25" t="s">
        <v>84</v>
      </c>
      <c r="D11" s="25">
        <v>11</v>
      </c>
      <c r="E11" s="27">
        <v>1565.41</v>
      </c>
      <c r="F11" s="25">
        <v>1203</v>
      </c>
      <c r="G11" s="27">
        <f t="shared" si="0"/>
        <v>142.31</v>
      </c>
      <c r="H11" s="30">
        <f t="shared" si="1"/>
        <v>1.3056000000000001</v>
      </c>
      <c r="I11" s="30">
        <v>0.20619999999999999</v>
      </c>
      <c r="J11" s="50">
        <f t="shared" si="2"/>
        <v>109</v>
      </c>
    </row>
    <row r="12" spans="1:10" x14ac:dyDescent="0.35">
      <c r="A12" s="53">
        <v>72360033100</v>
      </c>
      <c r="B12" s="25" t="s">
        <v>132</v>
      </c>
      <c r="C12" s="25" t="s">
        <v>65</v>
      </c>
      <c r="D12" s="25">
        <v>15</v>
      </c>
      <c r="E12" s="32">
        <v>335.1</v>
      </c>
      <c r="F12" s="33">
        <v>120</v>
      </c>
      <c r="G12" s="27">
        <f t="shared" si="0"/>
        <v>22.34</v>
      </c>
      <c r="H12" s="30">
        <f t="shared" si="1"/>
        <v>2.7925</v>
      </c>
      <c r="I12" s="30">
        <v>3.2917000000000001</v>
      </c>
      <c r="J12" s="50">
        <f t="shared" si="2"/>
        <v>8</v>
      </c>
    </row>
    <row r="13" spans="1:10" x14ac:dyDescent="0.35">
      <c r="A13" s="49" t="s">
        <v>115</v>
      </c>
      <c r="B13" s="25" t="s">
        <v>83</v>
      </c>
      <c r="C13" s="25" t="s">
        <v>84</v>
      </c>
      <c r="D13" s="25">
        <v>7</v>
      </c>
      <c r="E13" s="27">
        <v>112.58</v>
      </c>
      <c r="F13" s="25">
        <v>1050</v>
      </c>
      <c r="G13" s="27">
        <f t="shared" si="0"/>
        <v>16.079999999999998</v>
      </c>
      <c r="H13" s="30">
        <f t="shared" si="1"/>
        <v>0.1072</v>
      </c>
      <c r="I13" s="30">
        <v>0.20619999999999999</v>
      </c>
      <c r="J13" s="50">
        <f t="shared" si="2"/>
        <v>150</v>
      </c>
    </row>
    <row r="14" spans="1:10" x14ac:dyDescent="0.35">
      <c r="A14" s="49" t="s">
        <v>117</v>
      </c>
      <c r="B14" s="25" t="s">
        <v>83</v>
      </c>
      <c r="C14" s="25" t="s">
        <v>84</v>
      </c>
      <c r="D14" s="25">
        <v>56</v>
      </c>
      <c r="E14" s="27">
        <v>519.54</v>
      </c>
      <c r="F14" s="25">
        <v>6156</v>
      </c>
      <c r="G14" s="27">
        <f t="shared" si="0"/>
        <v>9.2799999999999994</v>
      </c>
      <c r="H14" s="30">
        <f t="shared" si="1"/>
        <v>8.4400000000000003E-2</v>
      </c>
      <c r="I14" s="30">
        <v>0.20619999999999999</v>
      </c>
      <c r="J14" s="50">
        <f t="shared" si="2"/>
        <v>110</v>
      </c>
    </row>
    <row r="15" spans="1:10" x14ac:dyDescent="0.35">
      <c r="A15" s="49" t="s">
        <v>122</v>
      </c>
      <c r="B15" s="25" t="s">
        <v>83</v>
      </c>
      <c r="C15" s="25" t="s">
        <v>84</v>
      </c>
      <c r="D15" s="25">
        <v>13</v>
      </c>
      <c r="E15" s="27">
        <v>76.48</v>
      </c>
      <c r="F15" s="25">
        <v>1412</v>
      </c>
      <c r="G15" s="27">
        <f t="shared" si="0"/>
        <v>5.88</v>
      </c>
      <c r="H15" s="30">
        <f t="shared" si="1"/>
        <v>5.3900000000000003E-2</v>
      </c>
      <c r="I15" s="30">
        <v>0.20619999999999999</v>
      </c>
      <c r="J15" s="50">
        <f t="shared" si="2"/>
        <v>109</v>
      </c>
    </row>
    <row r="16" spans="1:10" x14ac:dyDescent="0.35">
      <c r="A16" s="49" t="s">
        <v>121</v>
      </c>
      <c r="B16" s="25" t="s">
        <v>83</v>
      </c>
      <c r="C16" s="25" t="s">
        <v>84</v>
      </c>
      <c r="D16" s="25">
        <v>78</v>
      </c>
      <c r="E16" s="27">
        <v>375.36</v>
      </c>
      <c r="F16" s="25">
        <v>7954</v>
      </c>
      <c r="G16" s="27">
        <f t="shared" si="0"/>
        <v>4.8099999999999996</v>
      </c>
      <c r="H16" s="30">
        <f t="shared" si="1"/>
        <v>4.7199999999999999E-2</v>
      </c>
      <c r="I16" s="30">
        <v>0.20619999999999999</v>
      </c>
      <c r="J16" s="50">
        <f t="shared" si="2"/>
        <v>102</v>
      </c>
    </row>
    <row r="17" spans="1:10" x14ac:dyDescent="0.35">
      <c r="A17" s="54" t="s">
        <v>123</v>
      </c>
      <c r="B17" s="34" t="s">
        <v>83</v>
      </c>
      <c r="C17" s="34" t="s">
        <v>84</v>
      </c>
      <c r="D17" s="34">
        <v>14</v>
      </c>
      <c r="E17" s="35">
        <v>38.21</v>
      </c>
      <c r="F17" s="34">
        <v>150</v>
      </c>
      <c r="G17" s="35">
        <f t="shared" si="0"/>
        <v>2.73</v>
      </c>
      <c r="H17" s="36">
        <f t="shared" si="1"/>
        <v>0.2482</v>
      </c>
      <c r="I17" s="36">
        <v>0.20619999999999999</v>
      </c>
      <c r="J17" s="55">
        <f t="shared" si="2"/>
        <v>11</v>
      </c>
    </row>
  </sheetData>
  <sheetProtection sheet="1" objects="1" scenarios="1" selectLockedCells="1" sort="0" autoFilter="0"/>
  <sortState ref="A2:J17">
    <sortCondition descending="1" ref="G2:G17"/>
  </sortState>
  <pageMargins left="0.25" right="0.25" top="0.75" bottom="0.75" header="0.3" footer="0.3"/>
  <pageSetup fitToHeight="0" orientation="landscape" horizontalDpi="1200" verticalDpi="1200" r:id="rId1"/>
  <headerFooter>
    <oddHeader>&amp;CPrescriber High Average Paid
DRAFT - For Discussion</oddHead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Pharmacy with NSAIDs</vt:lpstr>
      <vt:lpstr>Pharmacy High Avg Paid</vt:lpstr>
      <vt:lpstr>Prescriber with NSAIDS</vt:lpstr>
      <vt:lpstr>Prescriber High Avg Paid</vt:lpstr>
      <vt:lpstr>'Pharmacy High Avg Paid'!Print_Area</vt:lpstr>
      <vt:lpstr>'Pharmacy with NSAIDs'!Print_Area</vt:lpstr>
      <vt:lpstr>'Prescriber with NSAIDS'!Print_Area</vt:lpstr>
      <vt:lpstr>'Pharmacy High Avg Paid'!Print_Titles</vt:lpstr>
      <vt:lpstr>'Pharmacy with NSAIDs'!Print_Titles</vt:lpstr>
      <vt:lpstr>'Prescriber with NSAIDS'!Print_Titles</vt:lpstr>
      <vt:lpstr>'Prescriber High Avg Paid'!Title_NDC..J17</vt:lpstr>
      <vt:lpstr>'Pharmacy High Avg Paid'!Title_NDC..M21</vt:lpstr>
      <vt:lpstr>'Prescriber with NSAIDS'!Title_Reference_Brand..I45</vt:lpstr>
      <vt:lpstr>'Pharmacy with NSAIDs'!Title_Reference_Brand..K62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Topical Analgesics - DRAFT - For Discussion</dc:title>
  <dc:creator>DWC</dc:creator>
  <cp:lastModifiedBy>DIR</cp:lastModifiedBy>
  <cp:lastPrinted>2021-07-07T18:14:56Z</cp:lastPrinted>
  <dcterms:created xsi:type="dcterms:W3CDTF">2021-07-04T00:54:44Z</dcterms:created>
  <dcterms:modified xsi:type="dcterms:W3CDTF">2021-07-07T21:54:14Z</dcterms:modified>
</cp:coreProperties>
</file>