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OD\Documents\"/>
    </mc:Choice>
  </mc:AlternateContent>
  <bookViews>
    <workbookView xWindow="0" yWindow="463" windowWidth="28800" windowHeight="15360"/>
  </bookViews>
  <sheets>
    <sheet name="4-Day Opiates" sheetId="1" r:id="rId1"/>
    <sheet name="50 MME Calculations" sheetId="2" r:id="rId2"/>
  </sheets>
  <definedNames>
    <definedName name="_xlnm.Print_Area" localSheetId="0">'4-Day Opiates'!$A$1:$K$52</definedName>
    <definedName name="_xlnm.Print_Area" localSheetId="1">'50 MME Calculations'!$A$1:$N$32</definedName>
    <definedName name="_xlnm.Print_Titles" localSheetId="0">'4-Day Opiates'!$5:$5</definedName>
    <definedName name="_xlnm.Print_Titles" localSheetId="1">'50 MME Calculations'!$1:$1</definedName>
    <definedName name="Title_Drug_Ingredient..K52">'4-Day Opiates'!$A$5</definedName>
    <definedName name="Title_Drug_Ingredient..N32">'50 MME Calculations'!$A$1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2" l="1"/>
  <c r="M32" i="2" s="1"/>
  <c r="N32" i="2" s="1"/>
  <c r="I31" i="2"/>
  <c r="M31" i="2" s="1"/>
  <c r="N31" i="2" s="1"/>
  <c r="I30" i="2"/>
  <c r="M30" i="2" s="1"/>
  <c r="N30" i="2" s="1"/>
  <c r="I29" i="2"/>
  <c r="M29" i="2" s="1"/>
  <c r="N29" i="2" s="1"/>
  <c r="I28" i="2"/>
  <c r="M28" i="2" s="1"/>
  <c r="N28" i="2" s="1"/>
  <c r="I27" i="2"/>
  <c r="M27" i="2" s="1"/>
  <c r="N27" i="2" s="1"/>
  <c r="I26" i="2"/>
  <c r="M26" i="2" s="1"/>
  <c r="N26" i="2" s="1"/>
  <c r="I25" i="2"/>
  <c r="K25" i="2" s="1"/>
  <c r="L25" i="2" s="1"/>
  <c r="I24" i="2"/>
  <c r="M24" i="2" s="1"/>
  <c r="N24" i="2" s="1"/>
  <c r="I23" i="2"/>
  <c r="M23" i="2" s="1"/>
  <c r="N23" i="2" s="1"/>
  <c r="I22" i="2"/>
  <c r="M22" i="2" s="1"/>
  <c r="N22" i="2" s="1"/>
  <c r="I21" i="2"/>
  <c r="M21" i="2" s="1"/>
  <c r="N21" i="2" s="1"/>
  <c r="I20" i="2"/>
  <c r="K20" i="2" s="1"/>
  <c r="L20" i="2" s="1"/>
  <c r="I19" i="2"/>
  <c r="M19" i="2" s="1"/>
  <c r="N19" i="2" s="1"/>
  <c r="I18" i="2"/>
  <c r="M18" i="2" s="1"/>
  <c r="N18" i="2" s="1"/>
  <c r="I17" i="2"/>
  <c r="M17" i="2" s="1"/>
  <c r="N17" i="2" s="1"/>
  <c r="I16" i="2"/>
  <c r="M16" i="2" s="1"/>
  <c r="N16" i="2" s="1"/>
  <c r="I15" i="2"/>
  <c r="M15" i="2" s="1"/>
  <c r="N15" i="2" s="1"/>
  <c r="I14" i="2"/>
  <c r="M14" i="2" s="1"/>
  <c r="N14" i="2" s="1"/>
  <c r="I13" i="2"/>
  <c r="K13" i="2" s="1"/>
  <c r="L13" i="2" s="1"/>
  <c r="I12" i="2"/>
  <c r="M12" i="2" s="1"/>
  <c r="N12" i="2" s="1"/>
  <c r="I11" i="2"/>
  <c r="K11" i="2" s="1"/>
  <c r="L11" i="2" s="1"/>
  <c r="I10" i="2"/>
  <c r="M10" i="2" s="1"/>
  <c r="N10" i="2" s="1"/>
  <c r="I9" i="2"/>
  <c r="M9" i="2" s="1"/>
  <c r="N9" i="2" s="1"/>
  <c r="I8" i="2"/>
  <c r="K8" i="2" s="1"/>
  <c r="L8" i="2" s="1"/>
  <c r="I7" i="2"/>
  <c r="M7" i="2" s="1"/>
  <c r="N7" i="2" s="1"/>
  <c r="I6" i="2"/>
  <c r="M6" i="2" s="1"/>
  <c r="N6" i="2" s="1"/>
  <c r="I5" i="2"/>
  <c r="M5" i="2" s="1"/>
  <c r="N5" i="2" s="1"/>
  <c r="I4" i="2"/>
  <c r="M4" i="2" s="1"/>
  <c r="N4" i="2" s="1"/>
  <c r="I3" i="2"/>
  <c r="M3" i="2" s="1"/>
  <c r="N3" i="2" s="1"/>
  <c r="I2" i="2"/>
  <c r="M2" i="2" s="1"/>
  <c r="N2" i="2" s="1"/>
  <c r="K26" i="2" l="1"/>
  <c r="L26" i="2" s="1"/>
  <c r="K28" i="2"/>
  <c r="L28" i="2" s="1"/>
  <c r="M13" i="2"/>
  <c r="N13" i="2" s="1"/>
  <c r="K23" i="2"/>
  <c r="L23" i="2" s="1"/>
  <c r="K30" i="2"/>
  <c r="L30" i="2" s="1"/>
  <c r="M8" i="2"/>
  <c r="N8" i="2" s="1"/>
  <c r="M25" i="2"/>
  <c r="N25" i="2" s="1"/>
  <c r="K31" i="2"/>
  <c r="L31" i="2" s="1"/>
  <c r="M20" i="2"/>
  <c r="N20" i="2" s="1"/>
  <c r="K6" i="2"/>
  <c r="L6" i="2" s="1"/>
  <c r="K18" i="2"/>
  <c r="L18" i="2" s="1"/>
  <c r="K14" i="2"/>
  <c r="L14" i="2" s="1"/>
  <c r="K2" i="2"/>
  <c r="L2" i="2" s="1"/>
  <c r="K32" i="2"/>
  <c r="L32" i="2" s="1"/>
  <c r="K4" i="2"/>
  <c r="L4" i="2" s="1"/>
  <c r="K9" i="2"/>
  <c r="L9" i="2" s="1"/>
  <c r="M11" i="2"/>
  <c r="N11" i="2" s="1"/>
  <c r="K21" i="2"/>
  <c r="L21" i="2" s="1"/>
  <c r="K16" i="2"/>
  <c r="L16" i="2" s="1"/>
  <c r="K7" i="2"/>
  <c r="L7" i="2" s="1"/>
  <c r="K19" i="2"/>
  <c r="L19" i="2" s="1"/>
  <c r="K12" i="2"/>
  <c r="L12" i="2" s="1"/>
  <c r="K24" i="2"/>
  <c r="L24" i="2" s="1"/>
  <c r="K5" i="2"/>
  <c r="L5" i="2" s="1"/>
  <c r="K17" i="2"/>
  <c r="L17" i="2" s="1"/>
  <c r="K29" i="2"/>
  <c r="L29" i="2" s="1"/>
  <c r="K10" i="2"/>
  <c r="L10" i="2" s="1"/>
  <c r="K22" i="2"/>
  <c r="L22" i="2" s="1"/>
  <c r="K3" i="2"/>
  <c r="L3" i="2" s="1"/>
  <c r="K15" i="2"/>
  <c r="L15" i="2" s="1"/>
  <c r="K27" i="2"/>
  <c r="L27" i="2" s="1"/>
</calcChain>
</file>

<file path=xl/sharedStrings.xml><?xml version="1.0" encoding="utf-8"?>
<sst xmlns="http://schemas.openxmlformats.org/spreadsheetml/2006/main" count="661" uniqueCount="95">
  <si>
    <t>Non-Exempt</t>
  </si>
  <si>
    <t xml:space="preserve">Not Applicable </t>
  </si>
  <si>
    <t>Analgesics - Opioid</t>
  </si>
  <si>
    <t>Solution</t>
  </si>
  <si>
    <t>Tablet</t>
  </si>
  <si>
    <t>15 MG</t>
  </si>
  <si>
    <t>30 MG</t>
  </si>
  <si>
    <t>60 MG</t>
  </si>
  <si>
    <t>Capsule, Extended Release</t>
  </si>
  <si>
    <t>10 MG</t>
  </si>
  <si>
    <t>20 MG</t>
  </si>
  <si>
    <t>40 MG</t>
  </si>
  <si>
    <t>50 MG</t>
  </si>
  <si>
    <t>Tablet, Extended Release</t>
  </si>
  <si>
    <t>100 MG</t>
  </si>
  <si>
    <t>80 MG</t>
  </si>
  <si>
    <t>4 days</t>
  </si>
  <si>
    <r>
      <t>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Ankle and Foot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Cervical and Thoracic Spine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Chronic Pain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Elbow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Hand, Wrist, and Forearm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 Hip and Groin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>) Knee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Low Back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Shoulder</t>
    </r>
  </si>
  <si>
    <t>10 MG/15 ML; 300MG/15 ML</t>
  </si>
  <si>
    <t>1044427</t>
  </si>
  <si>
    <t>10 MG/15 ML; 325MG/15 ML</t>
  </si>
  <si>
    <t>856944</t>
  </si>
  <si>
    <t>7.5 MG/15 ML; 325 MG/15 ML</t>
  </si>
  <si>
    <t>856940</t>
  </si>
  <si>
    <t>VICODIN, XODOL</t>
  </si>
  <si>
    <t>300 MG-10 MG</t>
  </si>
  <si>
    <t>300 MG-5 MG</t>
  </si>
  <si>
    <t>300 MG-7.5 MG</t>
  </si>
  <si>
    <t>NORCO</t>
  </si>
  <si>
    <t>325 MG-10 MG</t>
  </si>
  <si>
    <t>325 MG-2.5 MG</t>
  </si>
  <si>
    <t>NORCO, ANEXSIA</t>
  </si>
  <si>
    <t>325 MG-5 MG</t>
  </si>
  <si>
    <t>325 MG-7.5 MG</t>
  </si>
  <si>
    <t>5 MG</t>
  </si>
  <si>
    <t>morphine sulfate</t>
  </si>
  <si>
    <r>
      <t>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Ankle and Foot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Cervical and Thoracic Spine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Chronic Pain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Elbow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Hand, Wrist, and Forearm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Hip and Groin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>) Knee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Low Back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) Shoulder</t>
    </r>
  </si>
  <si>
    <t>10 MG/5 ML</t>
  </si>
  <si>
    <t>20 MG/5 ML</t>
  </si>
  <si>
    <t>20 MG/ML</t>
  </si>
  <si>
    <t>200 MG</t>
  </si>
  <si>
    <t>PERCOCET</t>
  </si>
  <si>
    <r>
      <t>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Ankle and Foot Disorders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Cervical and Thoracic Spine Disorders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Chronic Pain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Elbow Disorders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Hand, Wrist, and Forearm Disorders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Hip and Groin Disorders
(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>) Knee Disorders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Low Back Disorders
(</t>
    </r>
    <r>
      <rPr>
        <b/>
        <sz val="11"/>
        <rFont val="Calibri"/>
        <family val="2"/>
      </rPr>
      <t>R, X</t>
    </r>
    <r>
      <rPr>
        <sz val="11"/>
        <rFont val="Calibri"/>
        <family val="2"/>
      </rPr>
      <t>) Shoulder</t>
    </r>
  </si>
  <si>
    <t>325MG - 5MG / 5 ML</t>
  </si>
  <si>
    <t>300 MG-2.5 MG</t>
  </si>
  <si>
    <t>oxycodone hcl</t>
  </si>
  <si>
    <t>ROXYBOND</t>
  </si>
  <si>
    <t>OXAYDO, ROXYBOND</t>
  </si>
  <si>
    <t>OXAYDO</t>
  </si>
  <si>
    <t>7.5 MG</t>
  </si>
  <si>
    <t>OXYCONTIN</t>
  </si>
  <si>
    <t>OXYCONTIN, ROXICODONE</t>
  </si>
  <si>
    <t>OXYCONTIN,</t>
  </si>
  <si>
    <t xml:space="preserve">Tablet, Extended Release </t>
  </si>
  <si>
    <t>tramadol hcl</t>
  </si>
  <si>
    <t>CONZIP</t>
  </si>
  <si>
    <t>300 MG</t>
  </si>
  <si>
    <t>ULTRAM</t>
  </si>
  <si>
    <t>2179635</t>
  </si>
  <si>
    <t>ULTRAM ER</t>
  </si>
  <si>
    <t>RYZOLT</t>
  </si>
  <si>
    <t>tramadol hcl/ac</t>
  </si>
  <si>
    <t>ULTRACET</t>
  </si>
  <si>
    <t>325 MG-37.5 MG</t>
  </si>
  <si>
    <t>Drug Ingredient</t>
  </si>
  <si>
    <t>Reference Brand Name</t>
  </si>
  <si>
    <t>Exempt/Non-Exempt*</t>
  </si>
  <si>
    <t>Special Fill</t>
  </si>
  <si>
    <t>Peri-Op</t>
  </si>
  <si>
    <t>Drug Class</t>
  </si>
  <si>
    <t>Reference in ACOEM Guidelines
(Copyright Reed Group Ltd.)</t>
  </si>
  <si>
    <t xml:space="preserve">Dosage Form </t>
  </si>
  <si>
    <t>Strength</t>
  </si>
  <si>
    <t>RxCUI</t>
  </si>
  <si>
    <t>Comments</t>
  </si>
  <si>
    <t>TOTAL DAILY MME</t>
  </si>
  <si>
    <t>MME Conversion Factor</t>
  </si>
  <si>
    <t>TOTAL DAILY DOSE (mg)</t>
  </si>
  <si>
    <t xml:space="preserve"> MG/DOSE</t>
  </si>
  <si>
    <t>Also, remove all opioid extended-release medications from 4-day status.</t>
  </si>
  <si>
    <t xml:space="preserve">To use the 50 MME/day maximum provided by ACOEM’s guidelines to calculate daily max and 4-day max for all opioids on the 4-day list. </t>
  </si>
  <si>
    <t>P&amp;T Recommendation:</t>
  </si>
  <si>
    <t>4 Day allowance removed - long acting drug product</t>
  </si>
  <si>
    <t>hydrocodone bitartrate /acetaminophen</t>
  </si>
  <si>
    <t>oxycodone  hydrochloride /acetaminophen</t>
  </si>
  <si>
    <t>4 days = 
420 ML</t>
  </si>
  <si>
    <t>4 days =
300 ML</t>
  </si>
  <si>
    <t>4 days =
20 Tablets</t>
  </si>
  <si>
    <t>4 days =
40 Tablets</t>
  </si>
  <si>
    <t>4 days =
28 Tablets</t>
  </si>
  <si>
    <t>Example Quantity added</t>
  </si>
  <si>
    <t>TOTAL DOSES/DAY (ROUND DOWN)</t>
  </si>
  <si>
    <t>4 DAY SUPPLY (ROUND DOWN)</t>
  </si>
  <si>
    <t>4 DAY SUPPLY
 (ROUND UP)</t>
  </si>
  <si>
    <t>TOTAL DOSES/ DAY (ROUND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</si>
</sst>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</font>
    <font>
      <sz val="11"/>
      <name val="Calibri Light"/>
      <family val="2"/>
      <scheme val="major"/>
    </font>
    <font>
      <b/>
      <sz val="20"/>
      <name val="Calibri (Body)"/>
    </font>
    <font>
      <b/>
      <sz val="16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49" fontId="8" fillId="4" borderId="5" xfId="0" applyNumberFormat="1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Normal_Sheet1" xfId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2" defaultTableStyle="TableStyleMedium2" defaultPivotStyle="PivotStyleLight16"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K52" totalsRowShown="0" headerRowDxfId="33" dataDxfId="31" headerRowBorderDxfId="32" tableBorderDxfId="30" totalsRowBorderDxfId="29">
  <autoFilter ref="A5:K52"/>
  <tableColumns count="11">
    <tableColumn id="1" name="Drug Ingredient" dataDxfId="28"/>
    <tableColumn id="2" name="Reference Brand Name" dataDxfId="27"/>
    <tableColumn id="3" name="Exempt/Non-Exempt*" dataDxfId="26"/>
    <tableColumn id="4" name="Special Fill" dataDxfId="25"/>
    <tableColumn id="5" name="Peri-Op" dataDxfId="24"/>
    <tableColumn id="6" name="Drug Class" dataDxfId="23"/>
    <tableColumn id="7" name="Reference in ACOEM Guidelines_x000a_(Copyright Reed Group Ltd.)" dataDxfId="22"/>
    <tableColumn id="8" name="Dosage Form " dataDxfId="21"/>
    <tableColumn id="9" name="Strength" dataDxfId="20"/>
    <tableColumn id="10" name="RxCUI" dataDxfId="19"/>
    <tableColumn id="11" name="Comments" dataDxfId="1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4-Day Opiates" altTextSummary="4-Day Opiates"/>
    </ext>
  </extLst>
</table>
</file>

<file path=xl/tables/table2.xml><?xml version="1.0" encoding="utf-8"?>
<table xmlns="http://schemas.openxmlformats.org/spreadsheetml/2006/main" id="2" name="Table2" displayName="Table2" ref="A1:N32" totalsRowShown="0" headerRowDxfId="17" headerRowBorderDxfId="16" tableBorderDxfId="15" totalsRowBorderDxfId="14">
  <autoFilter ref="A1:N32"/>
  <tableColumns count="14">
    <tableColumn id="1" name="Drug Ingredient" dataDxfId="13"/>
    <tableColumn id="2" name="Reference Brand Name" dataDxfId="12"/>
    <tableColumn id="3" name="Dosage Form " dataDxfId="11"/>
    <tableColumn id="4" name="Strength" dataDxfId="10"/>
    <tableColumn id="5" name="RxCUI" dataDxfId="9"/>
    <tableColumn id="6" name="Comments" dataDxfId="8"/>
    <tableColumn id="7" name="TOTAL DAILY MME" dataDxfId="7"/>
    <tableColumn id="8" name="MME Conversion Factor" dataDxfId="6"/>
    <tableColumn id="9" name="TOTAL DAILY DOSE (mg)" dataDxfId="5">
      <calculatedColumnFormula>ROUND(G2/H2,0)</calculatedColumnFormula>
    </tableColumn>
    <tableColumn id="10" name=" MG/DOSE" dataDxfId="4"/>
    <tableColumn id="11" name="TOTAL DOSES/ DAY (ROUND UP)" dataDxfId="3" dataCellStyle="Normal_Sheet1">
      <calculatedColumnFormula>ROUNDUP(I2/J2,0)</calculatedColumnFormula>
    </tableColumn>
    <tableColumn id="12" name="4 DAY SUPPLY_x000a_ (ROUND UP)" dataDxfId="2" dataCellStyle="Normal_Sheet1">
      <calculatedColumnFormula>K2*4</calculatedColumnFormula>
    </tableColumn>
    <tableColumn id="13" name="TOTAL DOSES/DAY (ROUND DOWN)" dataDxfId="1">
      <calculatedColumnFormula>ROUNDDOWN(I2/J2,0)</calculatedColumnFormula>
    </tableColumn>
    <tableColumn id="14" name="4 DAY SUPPLY (ROUND DOWN)" dataDxfId="0">
      <calculatedColumnFormula>M2*4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50 MME Calculations" altTextSummary="50 MME Calcul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Layout" zoomScale="81" zoomScaleNormal="70" zoomScaleSheetLayoutView="78" zoomScalePageLayoutView="81" workbookViewId="0">
      <selection activeCell="A5" sqref="A5"/>
    </sheetView>
  </sheetViews>
  <sheetFormatPr defaultColWidth="8.69140625" defaultRowHeight="14.6"/>
  <cols>
    <col min="1" max="1" width="37.3828125" style="2" bestFit="1" customWidth="1"/>
    <col min="2" max="2" width="26.3046875" style="2" customWidth="1"/>
    <col min="3" max="3" width="25.15234375" style="2" customWidth="1"/>
    <col min="4" max="4" width="18.15234375" style="2" customWidth="1"/>
    <col min="5" max="5" width="17.15234375" style="2" customWidth="1"/>
    <col min="6" max="6" width="16.3046875" style="2" customWidth="1"/>
    <col min="7" max="7" width="45.15234375" style="2" customWidth="1"/>
    <col min="8" max="8" width="27.84375" style="6" customWidth="1"/>
    <col min="9" max="9" width="28.15234375" style="6" customWidth="1"/>
    <col min="10" max="10" width="10.84375" style="6" customWidth="1"/>
    <col min="11" max="11" width="31.69140625" style="6" bestFit="1" customWidth="1"/>
    <col min="12" max="16384" width="8.69140625" style="2"/>
  </cols>
  <sheetData>
    <row r="1" spans="1:11" s="8" customFormat="1" ht="36" customHeight="1">
      <c r="A1" s="51" t="s">
        <v>81</v>
      </c>
      <c r="B1" s="54"/>
      <c r="C1" s="54"/>
      <c r="D1" s="54"/>
      <c r="E1" s="54"/>
      <c r="F1" s="54"/>
      <c r="G1" s="54"/>
      <c r="H1" s="54"/>
      <c r="I1" s="7"/>
      <c r="J1" s="7"/>
      <c r="K1" s="7"/>
    </row>
    <row r="2" spans="1:11" s="8" customFormat="1" ht="34" customHeight="1">
      <c r="A2" s="52" t="s">
        <v>80</v>
      </c>
      <c r="B2" s="54"/>
      <c r="C2" s="54"/>
      <c r="D2" s="54"/>
      <c r="E2" s="54"/>
      <c r="F2" s="54"/>
      <c r="G2" s="54"/>
      <c r="H2" s="54"/>
      <c r="I2" s="7"/>
      <c r="J2" s="7"/>
      <c r="K2" s="7"/>
    </row>
    <row r="3" spans="1:11" s="8" customFormat="1" ht="38.15" customHeight="1">
      <c r="A3" s="53" t="s">
        <v>79</v>
      </c>
      <c r="B3" s="55"/>
      <c r="C3" s="55"/>
      <c r="D3" s="55"/>
      <c r="E3" s="55"/>
      <c r="F3" s="55"/>
      <c r="G3" s="55"/>
      <c r="H3" s="55"/>
      <c r="I3" s="7"/>
      <c r="J3" s="7"/>
      <c r="K3" s="7"/>
    </row>
    <row r="4" spans="1:11" ht="38.15" customHeight="1"/>
    <row r="5" spans="1:11" s="5" customFormat="1" ht="31.75">
      <c r="A5" s="28" t="s">
        <v>64</v>
      </c>
      <c r="B5" s="29" t="s">
        <v>65</v>
      </c>
      <c r="C5" s="29" t="s">
        <v>66</v>
      </c>
      <c r="D5" s="29" t="s">
        <v>67</v>
      </c>
      <c r="E5" s="29" t="s">
        <v>68</v>
      </c>
      <c r="F5" s="29" t="s">
        <v>69</v>
      </c>
      <c r="G5" s="30" t="s">
        <v>70</v>
      </c>
      <c r="H5" s="31" t="s">
        <v>71</v>
      </c>
      <c r="I5" s="31" t="s">
        <v>72</v>
      </c>
      <c r="J5" s="31" t="s">
        <v>73</v>
      </c>
      <c r="K5" s="32" t="s">
        <v>74</v>
      </c>
    </row>
    <row r="6" spans="1:11" s="1" customFormat="1" ht="131.15">
      <c r="A6" s="22" t="s">
        <v>83</v>
      </c>
      <c r="B6" s="10" t="s">
        <v>1</v>
      </c>
      <c r="C6" s="10" t="s">
        <v>0</v>
      </c>
      <c r="D6" s="9" t="s">
        <v>86</v>
      </c>
      <c r="E6" s="9" t="s">
        <v>86</v>
      </c>
      <c r="F6" s="10" t="s">
        <v>2</v>
      </c>
      <c r="G6" s="11" t="s">
        <v>17</v>
      </c>
      <c r="H6" s="12" t="s">
        <v>3</v>
      </c>
      <c r="I6" s="12" t="s">
        <v>18</v>
      </c>
      <c r="J6" s="12" t="s">
        <v>19</v>
      </c>
      <c r="K6" s="25" t="s">
        <v>90</v>
      </c>
    </row>
    <row r="7" spans="1:11" s="1" customFormat="1" ht="131.15">
      <c r="A7" s="22" t="s">
        <v>83</v>
      </c>
      <c r="B7" s="13" t="s">
        <v>1</v>
      </c>
      <c r="C7" s="10" t="s">
        <v>0</v>
      </c>
      <c r="D7" s="9" t="s">
        <v>86</v>
      </c>
      <c r="E7" s="9" t="s">
        <v>86</v>
      </c>
      <c r="F7" s="10" t="s">
        <v>2</v>
      </c>
      <c r="G7" s="11" t="s">
        <v>17</v>
      </c>
      <c r="H7" s="12" t="s">
        <v>3</v>
      </c>
      <c r="I7" s="12" t="s">
        <v>20</v>
      </c>
      <c r="J7" s="12" t="s">
        <v>21</v>
      </c>
      <c r="K7" s="25" t="s">
        <v>90</v>
      </c>
    </row>
    <row r="8" spans="1:11" s="1" customFormat="1" ht="131.15">
      <c r="A8" s="22" t="s">
        <v>83</v>
      </c>
      <c r="B8" s="10" t="s">
        <v>1</v>
      </c>
      <c r="C8" s="10" t="s">
        <v>0</v>
      </c>
      <c r="D8" s="9" t="s">
        <v>85</v>
      </c>
      <c r="E8" s="9" t="s">
        <v>85</v>
      </c>
      <c r="F8" s="10" t="s">
        <v>2</v>
      </c>
      <c r="G8" s="11" t="s">
        <v>17</v>
      </c>
      <c r="H8" s="12" t="s">
        <v>3</v>
      </c>
      <c r="I8" s="12" t="s">
        <v>22</v>
      </c>
      <c r="J8" s="12" t="s">
        <v>23</v>
      </c>
      <c r="K8" s="25" t="s">
        <v>90</v>
      </c>
    </row>
    <row r="9" spans="1:11" s="1" customFormat="1" ht="131.15">
      <c r="A9" s="22" t="s">
        <v>83</v>
      </c>
      <c r="B9" s="9" t="s">
        <v>24</v>
      </c>
      <c r="C9" s="10" t="s">
        <v>0</v>
      </c>
      <c r="D9" s="9" t="s">
        <v>87</v>
      </c>
      <c r="E9" s="9" t="s">
        <v>87</v>
      </c>
      <c r="F9" s="10" t="s">
        <v>2</v>
      </c>
      <c r="G9" s="11" t="s">
        <v>17</v>
      </c>
      <c r="H9" s="12" t="s">
        <v>4</v>
      </c>
      <c r="I9" s="12" t="s">
        <v>25</v>
      </c>
      <c r="J9" s="12">
        <v>856980</v>
      </c>
      <c r="K9" s="25" t="s">
        <v>90</v>
      </c>
    </row>
    <row r="10" spans="1:11" s="1" customFormat="1" ht="131.15">
      <c r="A10" s="22" t="s">
        <v>83</v>
      </c>
      <c r="B10" s="9" t="s">
        <v>24</v>
      </c>
      <c r="C10" s="10" t="s">
        <v>0</v>
      </c>
      <c r="D10" s="9" t="s">
        <v>88</v>
      </c>
      <c r="E10" s="9" t="s">
        <v>88</v>
      </c>
      <c r="F10" s="10" t="s">
        <v>2</v>
      </c>
      <c r="G10" s="11" t="s">
        <v>17</v>
      </c>
      <c r="H10" s="12" t="s">
        <v>4</v>
      </c>
      <c r="I10" s="12" t="s">
        <v>26</v>
      </c>
      <c r="J10" s="12">
        <v>856987</v>
      </c>
      <c r="K10" s="25" t="s">
        <v>90</v>
      </c>
    </row>
    <row r="11" spans="1:11" s="1" customFormat="1" ht="131.15">
      <c r="A11" s="22" t="s">
        <v>83</v>
      </c>
      <c r="B11" s="9" t="s">
        <v>24</v>
      </c>
      <c r="C11" s="10" t="s">
        <v>0</v>
      </c>
      <c r="D11" s="9" t="s">
        <v>89</v>
      </c>
      <c r="E11" s="9" t="s">
        <v>89</v>
      </c>
      <c r="F11" s="10" t="s">
        <v>2</v>
      </c>
      <c r="G11" s="11" t="s">
        <v>17</v>
      </c>
      <c r="H11" s="12" t="s">
        <v>4</v>
      </c>
      <c r="I11" s="12" t="s">
        <v>27</v>
      </c>
      <c r="J11" s="12">
        <v>856992</v>
      </c>
      <c r="K11" s="25" t="s">
        <v>90</v>
      </c>
    </row>
    <row r="12" spans="1:11" s="1" customFormat="1" ht="131.15">
      <c r="A12" s="22" t="s">
        <v>83</v>
      </c>
      <c r="B12" s="9" t="s">
        <v>28</v>
      </c>
      <c r="C12" s="10" t="s">
        <v>0</v>
      </c>
      <c r="D12" s="10" t="s">
        <v>16</v>
      </c>
      <c r="E12" s="10" t="s">
        <v>16</v>
      </c>
      <c r="F12" s="10" t="s">
        <v>2</v>
      </c>
      <c r="G12" s="11" t="s">
        <v>17</v>
      </c>
      <c r="H12" s="12" t="s">
        <v>4</v>
      </c>
      <c r="I12" s="12" t="s">
        <v>29</v>
      </c>
      <c r="J12" s="12">
        <v>856999</v>
      </c>
      <c r="K12" s="26" t="s">
        <v>1</v>
      </c>
    </row>
    <row r="13" spans="1:11" s="1" customFormat="1" ht="131.15">
      <c r="A13" s="22" t="s">
        <v>83</v>
      </c>
      <c r="B13" s="9" t="s">
        <v>28</v>
      </c>
      <c r="C13" s="10" t="s">
        <v>0</v>
      </c>
      <c r="D13" s="10" t="s">
        <v>16</v>
      </c>
      <c r="E13" s="10" t="s">
        <v>16</v>
      </c>
      <c r="F13" s="10" t="s">
        <v>2</v>
      </c>
      <c r="G13" s="11" t="s">
        <v>17</v>
      </c>
      <c r="H13" s="12" t="s">
        <v>4</v>
      </c>
      <c r="I13" s="12" t="s">
        <v>30</v>
      </c>
      <c r="J13" s="12">
        <v>857391</v>
      </c>
      <c r="K13" s="26" t="s">
        <v>1</v>
      </c>
    </row>
    <row r="14" spans="1:11" s="1" customFormat="1" ht="131.15">
      <c r="A14" s="22" t="s">
        <v>83</v>
      </c>
      <c r="B14" s="9" t="s">
        <v>31</v>
      </c>
      <c r="C14" s="10" t="s">
        <v>0</v>
      </c>
      <c r="D14" s="10" t="s">
        <v>16</v>
      </c>
      <c r="E14" s="10" t="s">
        <v>16</v>
      </c>
      <c r="F14" s="10" t="s">
        <v>2</v>
      </c>
      <c r="G14" s="11" t="s">
        <v>17</v>
      </c>
      <c r="H14" s="12" t="s">
        <v>4</v>
      </c>
      <c r="I14" s="12" t="s">
        <v>32</v>
      </c>
      <c r="J14" s="12">
        <v>857002</v>
      </c>
      <c r="K14" s="26" t="s">
        <v>1</v>
      </c>
    </row>
    <row r="15" spans="1:11" s="1" customFormat="1" ht="131.15">
      <c r="A15" s="22" t="s">
        <v>83</v>
      </c>
      <c r="B15" s="9" t="s">
        <v>31</v>
      </c>
      <c r="C15" s="10" t="s">
        <v>0</v>
      </c>
      <c r="D15" s="10" t="s">
        <v>16</v>
      </c>
      <c r="E15" s="10" t="s">
        <v>16</v>
      </c>
      <c r="F15" s="10" t="s">
        <v>2</v>
      </c>
      <c r="G15" s="11" t="s">
        <v>17</v>
      </c>
      <c r="H15" s="12" t="s">
        <v>4</v>
      </c>
      <c r="I15" s="12" t="s">
        <v>33</v>
      </c>
      <c r="J15" s="12">
        <v>857005</v>
      </c>
      <c r="K15" s="26" t="s">
        <v>1</v>
      </c>
    </row>
    <row r="16" spans="1:11" s="1" customFormat="1" ht="131.15">
      <c r="A16" s="23" t="s">
        <v>35</v>
      </c>
      <c r="B16" s="10" t="s">
        <v>1</v>
      </c>
      <c r="C16" s="10" t="s">
        <v>0</v>
      </c>
      <c r="D16" s="10" t="s">
        <v>16</v>
      </c>
      <c r="E16" s="10" t="s">
        <v>16</v>
      </c>
      <c r="F16" s="10" t="s">
        <v>2</v>
      </c>
      <c r="G16" s="11" t="s">
        <v>36</v>
      </c>
      <c r="H16" s="12" t="s">
        <v>3</v>
      </c>
      <c r="I16" s="12" t="s">
        <v>37</v>
      </c>
      <c r="J16" s="12">
        <v>892589</v>
      </c>
      <c r="K16" s="26" t="s">
        <v>1</v>
      </c>
    </row>
    <row r="17" spans="1:11" s="1" customFormat="1" ht="131.15">
      <c r="A17" s="23" t="s">
        <v>35</v>
      </c>
      <c r="B17" s="10" t="s">
        <v>1</v>
      </c>
      <c r="C17" s="10" t="s">
        <v>0</v>
      </c>
      <c r="D17" s="10" t="s">
        <v>16</v>
      </c>
      <c r="E17" s="10" t="s">
        <v>16</v>
      </c>
      <c r="F17" s="10" t="s">
        <v>2</v>
      </c>
      <c r="G17" s="11" t="s">
        <v>36</v>
      </c>
      <c r="H17" s="12" t="s">
        <v>3</v>
      </c>
      <c r="I17" s="12" t="s">
        <v>38</v>
      </c>
      <c r="J17" s="12">
        <v>894780</v>
      </c>
      <c r="K17" s="26" t="s">
        <v>1</v>
      </c>
    </row>
    <row r="18" spans="1:11" s="1" customFormat="1" ht="131.15">
      <c r="A18" s="23" t="s">
        <v>35</v>
      </c>
      <c r="B18" s="10" t="s">
        <v>1</v>
      </c>
      <c r="C18" s="10" t="s">
        <v>0</v>
      </c>
      <c r="D18" s="10" t="s">
        <v>16</v>
      </c>
      <c r="E18" s="10" t="s">
        <v>16</v>
      </c>
      <c r="F18" s="10" t="s">
        <v>2</v>
      </c>
      <c r="G18" s="11" t="s">
        <v>36</v>
      </c>
      <c r="H18" s="12" t="s">
        <v>3</v>
      </c>
      <c r="I18" s="12" t="s">
        <v>39</v>
      </c>
      <c r="J18" s="12">
        <v>892625</v>
      </c>
      <c r="K18" s="26" t="s">
        <v>1</v>
      </c>
    </row>
    <row r="19" spans="1:11" s="1" customFormat="1" ht="131.15">
      <c r="A19" s="23" t="s">
        <v>35</v>
      </c>
      <c r="B19" s="10" t="s">
        <v>1</v>
      </c>
      <c r="C19" s="10" t="s">
        <v>0</v>
      </c>
      <c r="D19" s="10" t="s">
        <v>16</v>
      </c>
      <c r="E19" s="10" t="s">
        <v>16</v>
      </c>
      <c r="F19" s="10" t="s">
        <v>2</v>
      </c>
      <c r="G19" s="11" t="s">
        <v>36</v>
      </c>
      <c r="H19" s="12" t="s">
        <v>4</v>
      </c>
      <c r="I19" s="12" t="s">
        <v>5</v>
      </c>
      <c r="J19" s="12">
        <v>892582</v>
      </c>
      <c r="K19" s="26" t="s">
        <v>1</v>
      </c>
    </row>
    <row r="20" spans="1:11" s="1" customFormat="1" ht="131.15">
      <c r="A20" s="23" t="s">
        <v>35</v>
      </c>
      <c r="B20" s="10" t="s">
        <v>1</v>
      </c>
      <c r="C20" s="10" t="s">
        <v>0</v>
      </c>
      <c r="D20" s="10" t="s">
        <v>16</v>
      </c>
      <c r="E20" s="10" t="s">
        <v>16</v>
      </c>
      <c r="F20" s="10" t="s">
        <v>2</v>
      </c>
      <c r="G20" s="11" t="s">
        <v>36</v>
      </c>
      <c r="H20" s="12" t="s">
        <v>4</v>
      </c>
      <c r="I20" s="12" t="s">
        <v>6</v>
      </c>
      <c r="J20" s="12">
        <v>893672</v>
      </c>
      <c r="K20" s="26" t="s">
        <v>1</v>
      </c>
    </row>
    <row r="21" spans="1:11" s="1" customFormat="1" ht="131.15">
      <c r="A21" s="22" t="s">
        <v>84</v>
      </c>
      <c r="B21" s="10" t="s">
        <v>41</v>
      </c>
      <c r="C21" s="10" t="s">
        <v>0</v>
      </c>
      <c r="D21" s="10" t="s">
        <v>16</v>
      </c>
      <c r="E21" s="10" t="s">
        <v>16</v>
      </c>
      <c r="F21" s="10" t="s">
        <v>2</v>
      </c>
      <c r="G21" s="11" t="s">
        <v>42</v>
      </c>
      <c r="H21" s="12" t="s">
        <v>3</v>
      </c>
      <c r="I21" s="12" t="s">
        <v>43</v>
      </c>
      <c r="J21" s="12">
        <v>1049580</v>
      </c>
      <c r="K21" s="26" t="s">
        <v>1</v>
      </c>
    </row>
    <row r="22" spans="1:11" s="1" customFormat="1" ht="131.15">
      <c r="A22" s="22" t="s">
        <v>84</v>
      </c>
      <c r="B22" s="10" t="s">
        <v>41</v>
      </c>
      <c r="C22" s="10" t="s">
        <v>0</v>
      </c>
      <c r="D22" s="10" t="s">
        <v>16</v>
      </c>
      <c r="E22" s="10" t="s">
        <v>16</v>
      </c>
      <c r="F22" s="10" t="s">
        <v>2</v>
      </c>
      <c r="G22" s="11" t="s">
        <v>42</v>
      </c>
      <c r="H22" s="12" t="s">
        <v>4</v>
      </c>
      <c r="I22" s="12" t="s">
        <v>25</v>
      </c>
      <c r="J22" s="12">
        <v>1014599</v>
      </c>
      <c r="K22" s="26" t="s">
        <v>1</v>
      </c>
    </row>
    <row r="23" spans="1:11" s="1" customFormat="1" ht="131.15">
      <c r="A23" s="22" t="s">
        <v>84</v>
      </c>
      <c r="B23" s="10" t="s">
        <v>41</v>
      </c>
      <c r="C23" s="10" t="s">
        <v>0</v>
      </c>
      <c r="D23" s="10" t="s">
        <v>16</v>
      </c>
      <c r="E23" s="10" t="s">
        <v>16</v>
      </c>
      <c r="F23" s="10" t="s">
        <v>2</v>
      </c>
      <c r="G23" s="11" t="s">
        <v>42</v>
      </c>
      <c r="H23" s="12" t="s">
        <v>4</v>
      </c>
      <c r="I23" s="12" t="s">
        <v>44</v>
      </c>
      <c r="J23" s="12">
        <v>1037259</v>
      </c>
      <c r="K23" s="26" t="s">
        <v>1</v>
      </c>
    </row>
    <row r="24" spans="1:11" s="1" customFormat="1" ht="131.15">
      <c r="A24" s="22" t="s">
        <v>84</v>
      </c>
      <c r="B24" s="10" t="s">
        <v>41</v>
      </c>
      <c r="C24" s="10" t="s">
        <v>0</v>
      </c>
      <c r="D24" s="10" t="s">
        <v>16</v>
      </c>
      <c r="E24" s="10" t="s">
        <v>16</v>
      </c>
      <c r="F24" s="10" t="s">
        <v>2</v>
      </c>
      <c r="G24" s="11" t="s">
        <v>42</v>
      </c>
      <c r="H24" s="12" t="s">
        <v>4</v>
      </c>
      <c r="I24" s="12" t="s">
        <v>26</v>
      </c>
      <c r="J24" s="12">
        <v>1014615</v>
      </c>
      <c r="K24" s="26" t="s">
        <v>1</v>
      </c>
    </row>
    <row r="25" spans="1:11" s="1" customFormat="1" ht="131.15">
      <c r="A25" s="22" t="s">
        <v>84</v>
      </c>
      <c r="B25" s="10" t="s">
        <v>41</v>
      </c>
      <c r="C25" s="10" t="s">
        <v>0</v>
      </c>
      <c r="D25" s="10" t="s">
        <v>16</v>
      </c>
      <c r="E25" s="10" t="s">
        <v>16</v>
      </c>
      <c r="F25" s="10" t="s">
        <v>2</v>
      </c>
      <c r="G25" s="11" t="s">
        <v>42</v>
      </c>
      <c r="H25" s="12" t="s">
        <v>4</v>
      </c>
      <c r="I25" s="12" t="s">
        <v>27</v>
      </c>
      <c r="J25" s="12">
        <v>1014632</v>
      </c>
      <c r="K25" s="26" t="s">
        <v>1</v>
      </c>
    </row>
    <row r="26" spans="1:11" s="1" customFormat="1" ht="131.15">
      <c r="A26" s="22" t="s">
        <v>84</v>
      </c>
      <c r="B26" s="10" t="s">
        <v>41</v>
      </c>
      <c r="C26" s="10" t="s">
        <v>0</v>
      </c>
      <c r="D26" s="10" t="s">
        <v>16</v>
      </c>
      <c r="E26" s="10" t="s">
        <v>16</v>
      </c>
      <c r="F26" s="10" t="s">
        <v>2</v>
      </c>
      <c r="G26" s="11" t="s">
        <v>42</v>
      </c>
      <c r="H26" s="12" t="s">
        <v>4</v>
      </c>
      <c r="I26" s="12" t="s">
        <v>29</v>
      </c>
      <c r="J26" s="12">
        <v>1049214</v>
      </c>
      <c r="K26" s="26" t="s">
        <v>1</v>
      </c>
    </row>
    <row r="27" spans="1:11" s="1" customFormat="1" ht="131.15">
      <c r="A27" s="22" t="s">
        <v>84</v>
      </c>
      <c r="B27" s="10" t="s">
        <v>41</v>
      </c>
      <c r="C27" s="10" t="s">
        <v>0</v>
      </c>
      <c r="D27" s="10" t="s">
        <v>16</v>
      </c>
      <c r="E27" s="10" t="s">
        <v>16</v>
      </c>
      <c r="F27" s="10" t="s">
        <v>2</v>
      </c>
      <c r="G27" s="11" t="s">
        <v>42</v>
      </c>
      <c r="H27" s="12" t="s">
        <v>4</v>
      </c>
      <c r="I27" s="12" t="s">
        <v>30</v>
      </c>
      <c r="J27" s="12">
        <v>1049635</v>
      </c>
      <c r="K27" s="26" t="s">
        <v>1</v>
      </c>
    </row>
    <row r="28" spans="1:11" s="1" customFormat="1" ht="131.15">
      <c r="A28" s="22" t="s">
        <v>84</v>
      </c>
      <c r="B28" s="10" t="s">
        <v>41</v>
      </c>
      <c r="C28" s="10" t="s">
        <v>0</v>
      </c>
      <c r="D28" s="10" t="s">
        <v>16</v>
      </c>
      <c r="E28" s="10" t="s">
        <v>16</v>
      </c>
      <c r="F28" s="10" t="s">
        <v>2</v>
      </c>
      <c r="G28" s="11" t="s">
        <v>42</v>
      </c>
      <c r="H28" s="12" t="s">
        <v>4</v>
      </c>
      <c r="I28" s="12" t="s">
        <v>32</v>
      </c>
      <c r="J28" s="12">
        <v>1049221</v>
      </c>
      <c r="K28" s="26" t="s">
        <v>1</v>
      </c>
    </row>
    <row r="29" spans="1:11" s="1" customFormat="1" ht="131.15">
      <c r="A29" s="22" t="s">
        <v>84</v>
      </c>
      <c r="B29" s="10" t="s">
        <v>41</v>
      </c>
      <c r="C29" s="10" t="s">
        <v>0</v>
      </c>
      <c r="D29" s="10" t="s">
        <v>16</v>
      </c>
      <c r="E29" s="10" t="s">
        <v>16</v>
      </c>
      <c r="F29" s="10" t="s">
        <v>2</v>
      </c>
      <c r="G29" s="11" t="s">
        <v>42</v>
      </c>
      <c r="H29" s="12" t="s">
        <v>4</v>
      </c>
      <c r="I29" s="12" t="s">
        <v>33</v>
      </c>
      <c r="J29" s="12">
        <v>1049225</v>
      </c>
      <c r="K29" s="26" t="s">
        <v>1</v>
      </c>
    </row>
    <row r="30" spans="1:11" s="1" customFormat="1" ht="131.15">
      <c r="A30" s="23" t="s">
        <v>45</v>
      </c>
      <c r="B30" s="9" t="s">
        <v>46</v>
      </c>
      <c r="C30" s="10" t="s">
        <v>0</v>
      </c>
      <c r="D30" s="10" t="s">
        <v>16</v>
      </c>
      <c r="E30" s="10" t="s">
        <v>16</v>
      </c>
      <c r="F30" s="10" t="s">
        <v>2</v>
      </c>
      <c r="G30" s="11" t="s">
        <v>36</v>
      </c>
      <c r="H30" s="12" t="s">
        <v>4</v>
      </c>
      <c r="I30" s="12" t="s">
        <v>5</v>
      </c>
      <c r="J30" s="12">
        <v>1049611</v>
      </c>
      <c r="K30" s="26" t="s">
        <v>1</v>
      </c>
    </row>
    <row r="31" spans="1:11" s="1" customFormat="1" ht="131.15">
      <c r="A31" s="23" t="s">
        <v>45</v>
      </c>
      <c r="B31" s="9" t="s">
        <v>46</v>
      </c>
      <c r="C31" s="10" t="s">
        <v>0</v>
      </c>
      <c r="D31" s="10" t="s">
        <v>16</v>
      </c>
      <c r="E31" s="10" t="s">
        <v>16</v>
      </c>
      <c r="F31" s="10" t="s">
        <v>2</v>
      </c>
      <c r="G31" s="11" t="s">
        <v>36</v>
      </c>
      <c r="H31" s="12" t="s">
        <v>4</v>
      </c>
      <c r="I31" s="12" t="s">
        <v>6</v>
      </c>
      <c r="J31" s="12">
        <v>1049618</v>
      </c>
      <c r="K31" s="26" t="s">
        <v>1</v>
      </c>
    </row>
    <row r="32" spans="1:11" s="1" customFormat="1" ht="131.15">
      <c r="A32" s="23" t="s">
        <v>45</v>
      </c>
      <c r="B32" s="9" t="s">
        <v>47</v>
      </c>
      <c r="C32" s="10" t="s">
        <v>0</v>
      </c>
      <c r="D32" s="10" t="s">
        <v>16</v>
      </c>
      <c r="E32" s="10" t="s">
        <v>16</v>
      </c>
      <c r="F32" s="10" t="s">
        <v>2</v>
      </c>
      <c r="G32" s="11" t="s">
        <v>36</v>
      </c>
      <c r="H32" s="12" t="s">
        <v>4</v>
      </c>
      <c r="I32" s="12" t="s">
        <v>34</v>
      </c>
      <c r="J32" s="12">
        <v>1049621</v>
      </c>
      <c r="K32" s="26" t="s">
        <v>1</v>
      </c>
    </row>
    <row r="33" spans="1:11" s="1" customFormat="1" ht="131.15">
      <c r="A33" s="23" t="s">
        <v>45</v>
      </c>
      <c r="B33" s="9" t="s">
        <v>48</v>
      </c>
      <c r="C33" s="10" t="s">
        <v>0</v>
      </c>
      <c r="D33" s="10" t="s">
        <v>16</v>
      </c>
      <c r="E33" s="10" t="s">
        <v>16</v>
      </c>
      <c r="F33" s="10" t="s">
        <v>2</v>
      </c>
      <c r="G33" s="11" t="s">
        <v>36</v>
      </c>
      <c r="H33" s="12" t="s">
        <v>4</v>
      </c>
      <c r="I33" s="12" t="s">
        <v>49</v>
      </c>
      <c r="J33" s="12">
        <v>1113314</v>
      </c>
      <c r="K33" s="26" t="s">
        <v>1</v>
      </c>
    </row>
    <row r="34" spans="1:11" s="1" customFormat="1" ht="131.15">
      <c r="A34" s="24" t="s">
        <v>45</v>
      </c>
      <c r="B34" s="14" t="s">
        <v>50</v>
      </c>
      <c r="C34" s="13" t="s">
        <v>0</v>
      </c>
      <c r="D34" s="9" t="s">
        <v>1</v>
      </c>
      <c r="E34" s="9" t="s">
        <v>1</v>
      </c>
      <c r="F34" s="13" t="s">
        <v>2</v>
      </c>
      <c r="G34" s="15" t="s">
        <v>36</v>
      </c>
      <c r="H34" s="16" t="s">
        <v>13</v>
      </c>
      <c r="I34" s="16" t="s">
        <v>5</v>
      </c>
      <c r="J34" s="16">
        <v>1860154</v>
      </c>
      <c r="K34" s="27" t="s">
        <v>82</v>
      </c>
    </row>
    <row r="35" spans="1:11" s="1" customFormat="1" ht="131.15">
      <c r="A35" s="24" t="s">
        <v>45</v>
      </c>
      <c r="B35" s="14" t="s">
        <v>50</v>
      </c>
      <c r="C35" s="13" t="s">
        <v>0</v>
      </c>
      <c r="D35" s="9" t="s">
        <v>1</v>
      </c>
      <c r="E35" s="9" t="s">
        <v>1</v>
      </c>
      <c r="F35" s="13" t="s">
        <v>2</v>
      </c>
      <c r="G35" s="15" t="s">
        <v>36</v>
      </c>
      <c r="H35" s="16" t="s">
        <v>13</v>
      </c>
      <c r="I35" s="16" t="s">
        <v>10</v>
      </c>
      <c r="J35" s="16">
        <v>1860129</v>
      </c>
      <c r="K35" s="27" t="s">
        <v>82</v>
      </c>
    </row>
    <row r="36" spans="1:11" s="1" customFormat="1" ht="131.15">
      <c r="A36" s="24" t="s">
        <v>45</v>
      </c>
      <c r="B36" s="13" t="s">
        <v>51</v>
      </c>
      <c r="C36" s="13" t="s">
        <v>0</v>
      </c>
      <c r="D36" s="9" t="s">
        <v>1</v>
      </c>
      <c r="E36" s="9" t="s">
        <v>1</v>
      </c>
      <c r="F36" s="13" t="s">
        <v>2</v>
      </c>
      <c r="G36" s="15" t="s">
        <v>36</v>
      </c>
      <c r="H36" s="16" t="s">
        <v>13</v>
      </c>
      <c r="I36" s="16" t="s">
        <v>6</v>
      </c>
      <c r="J36" s="16">
        <v>1860151</v>
      </c>
      <c r="K36" s="27" t="s">
        <v>82</v>
      </c>
    </row>
    <row r="37" spans="1:11" s="1" customFormat="1" ht="131.15">
      <c r="A37" s="24" t="s">
        <v>45</v>
      </c>
      <c r="B37" s="14" t="s">
        <v>52</v>
      </c>
      <c r="C37" s="13" t="s">
        <v>0</v>
      </c>
      <c r="D37" s="9" t="s">
        <v>1</v>
      </c>
      <c r="E37" s="9" t="s">
        <v>1</v>
      </c>
      <c r="F37" s="13" t="s">
        <v>2</v>
      </c>
      <c r="G37" s="15" t="s">
        <v>36</v>
      </c>
      <c r="H37" s="16" t="s">
        <v>13</v>
      </c>
      <c r="I37" s="16" t="s">
        <v>11</v>
      </c>
      <c r="J37" s="16">
        <v>1860137</v>
      </c>
      <c r="K37" s="27" t="s">
        <v>82</v>
      </c>
    </row>
    <row r="38" spans="1:11" s="1" customFormat="1" ht="131.15">
      <c r="A38" s="24" t="s">
        <v>45</v>
      </c>
      <c r="B38" s="14" t="s">
        <v>50</v>
      </c>
      <c r="C38" s="13" t="s">
        <v>0</v>
      </c>
      <c r="D38" s="9" t="s">
        <v>1</v>
      </c>
      <c r="E38" s="9" t="s">
        <v>1</v>
      </c>
      <c r="F38" s="13" t="s">
        <v>2</v>
      </c>
      <c r="G38" s="15" t="s">
        <v>36</v>
      </c>
      <c r="H38" s="16" t="s">
        <v>13</v>
      </c>
      <c r="I38" s="16" t="s">
        <v>7</v>
      </c>
      <c r="J38" s="16">
        <v>1860127</v>
      </c>
      <c r="K38" s="27" t="s">
        <v>82</v>
      </c>
    </row>
    <row r="39" spans="1:11" s="1" customFormat="1" ht="131.15">
      <c r="A39" s="24" t="s">
        <v>45</v>
      </c>
      <c r="B39" s="14" t="s">
        <v>50</v>
      </c>
      <c r="C39" s="13" t="s">
        <v>0</v>
      </c>
      <c r="D39" s="9" t="s">
        <v>1</v>
      </c>
      <c r="E39" s="9" t="s">
        <v>1</v>
      </c>
      <c r="F39" s="13" t="s">
        <v>2</v>
      </c>
      <c r="G39" s="15" t="s">
        <v>36</v>
      </c>
      <c r="H39" s="16" t="s">
        <v>13</v>
      </c>
      <c r="I39" s="16" t="s">
        <v>15</v>
      </c>
      <c r="J39" s="16">
        <v>1860148</v>
      </c>
      <c r="K39" s="27" t="s">
        <v>82</v>
      </c>
    </row>
    <row r="40" spans="1:11" s="1" customFormat="1" ht="131.15">
      <c r="A40" s="24" t="s">
        <v>45</v>
      </c>
      <c r="B40" s="13" t="s">
        <v>51</v>
      </c>
      <c r="C40" s="13" t="s">
        <v>0</v>
      </c>
      <c r="D40" s="9" t="s">
        <v>1</v>
      </c>
      <c r="E40" s="9" t="s">
        <v>1</v>
      </c>
      <c r="F40" s="13" t="s">
        <v>2</v>
      </c>
      <c r="G40" s="15" t="s">
        <v>36</v>
      </c>
      <c r="H40" s="16" t="s">
        <v>53</v>
      </c>
      <c r="I40" s="16" t="s">
        <v>9</v>
      </c>
      <c r="J40" s="16">
        <v>1860157</v>
      </c>
      <c r="K40" s="27" t="s">
        <v>82</v>
      </c>
    </row>
    <row r="41" spans="1:11" s="1" customFormat="1" ht="131.15">
      <c r="A41" s="24" t="s">
        <v>54</v>
      </c>
      <c r="B41" s="14" t="s">
        <v>55</v>
      </c>
      <c r="C41" s="13" t="s">
        <v>0</v>
      </c>
      <c r="D41" s="9" t="s">
        <v>1</v>
      </c>
      <c r="E41" s="9" t="s">
        <v>1</v>
      </c>
      <c r="F41" s="13" t="s">
        <v>2</v>
      </c>
      <c r="G41" s="15" t="s">
        <v>42</v>
      </c>
      <c r="H41" s="16" t="s">
        <v>8</v>
      </c>
      <c r="I41" s="16" t="s">
        <v>14</v>
      </c>
      <c r="J41" s="16">
        <v>1148478</v>
      </c>
      <c r="K41" s="27" t="s">
        <v>82</v>
      </c>
    </row>
    <row r="42" spans="1:11" s="1" customFormat="1" ht="131.15">
      <c r="A42" s="24" t="s">
        <v>54</v>
      </c>
      <c r="B42" s="14" t="s">
        <v>55</v>
      </c>
      <c r="C42" s="13" t="s">
        <v>0</v>
      </c>
      <c r="D42" s="9" t="s">
        <v>1</v>
      </c>
      <c r="E42" s="9" t="s">
        <v>1</v>
      </c>
      <c r="F42" s="13" t="s">
        <v>2</v>
      </c>
      <c r="G42" s="15" t="s">
        <v>42</v>
      </c>
      <c r="H42" s="16" t="s">
        <v>8</v>
      </c>
      <c r="I42" s="16" t="s">
        <v>40</v>
      </c>
      <c r="J42" s="16">
        <v>1148485</v>
      </c>
      <c r="K42" s="27" t="s">
        <v>82</v>
      </c>
    </row>
    <row r="43" spans="1:11" s="1" customFormat="1" ht="131.15">
      <c r="A43" s="24" t="s">
        <v>54</v>
      </c>
      <c r="B43" s="14" t="s">
        <v>55</v>
      </c>
      <c r="C43" s="13" t="s">
        <v>0</v>
      </c>
      <c r="D43" s="9" t="s">
        <v>1</v>
      </c>
      <c r="E43" s="9" t="s">
        <v>1</v>
      </c>
      <c r="F43" s="13" t="s">
        <v>2</v>
      </c>
      <c r="G43" s="15" t="s">
        <v>42</v>
      </c>
      <c r="H43" s="16" t="s">
        <v>8</v>
      </c>
      <c r="I43" s="16" t="s">
        <v>56</v>
      </c>
      <c r="J43" s="16">
        <v>1148489</v>
      </c>
      <c r="K43" s="27" t="s">
        <v>82</v>
      </c>
    </row>
    <row r="44" spans="1:11" s="1" customFormat="1" ht="131.15">
      <c r="A44" s="23" t="s">
        <v>54</v>
      </c>
      <c r="B44" s="9" t="s">
        <v>57</v>
      </c>
      <c r="C44" s="10" t="s">
        <v>0</v>
      </c>
      <c r="D44" s="10" t="s">
        <v>16</v>
      </c>
      <c r="E44" s="10" t="s">
        <v>16</v>
      </c>
      <c r="F44" s="10" t="s">
        <v>2</v>
      </c>
      <c r="G44" s="11" t="s">
        <v>42</v>
      </c>
      <c r="H44" s="12" t="s">
        <v>4</v>
      </c>
      <c r="I44" s="12" t="s">
        <v>14</v>
      </c>
      <c r="J44" s="12" t="s">
        <v>58</v>
      </c>
      <c r="K44" s="26" t="s">
        <v>1</v>
      </c>
    </row>
    <row r="45" spans="1:11" s="1" customFormat="1" ht="131.15">
      <c r="A45" s="23" t="s">
        <v>54</v>
      </c>
      <c r="B45" s="9" t="s">
        <v>57</v>
      </c>
      <c r="C45" s="10" t="s">
        <v>0</v>
      </c>
      <c r="D45" s="10" t="s">
        <v>16</v>
      </c>
      <c r="E45" s="10" t="s">
        <v>16</v>
      </c>
      <c r="F45" s="10" t="s">
        <v>2</v>
      </c>
      <c r="G45" s="11" t="s">
        <v>42</v>
      </c>
      <c r="H45" s="12" t="s">
        <v>4</v>
      </c>
      <c r="I45" s="12" t="s">
        <v>12</v>
      </c>
      <c r="J45" s="12">
        <v>835603</v>
      </c>
      <c r="K45" s="26" t="s">
        <v>1</v>
      </c>
    </row>
    <row r="46" spans="1:11" s="1" customFormat="1" ht="131.15">
      <c r="A46" s="24" t="s">
        <v>54</v>
      </c>
      <c r="B46" s="14" t="s">
        <v>59</v>
      </c>
      <c r="C46" s="13" t="s">
        <v>0</v>
      </c>
      <c r="D46" s="9" t="s">
        <v>1</v>
      </c>
      <c r="E46" s="9" t="s">
        <v>1</v>
      </c>
      <c r="F46" s="13" t="s">
        <v>2</v>
      </c>
      <c r="G46" s="15" t="s">
        <v>42</v>
      </c>
      <c r="H46" s="16" t="s">
        <v>13</v>
      </c>
      <c r="I46" s="16" t="s">
        <v>14</v>
      </c>
      <c r="J46" s="16">
        <v>833709</v>
      </c>
      <c r="K46" s="27" t="s">
        <v>82</v>
      </c>
    </row>
    <row r="47" spans="1:11" s="1" customFormat="1" ht="131.15">
      <c r="A47" s="24" t="s">
        <v>54</v>
      </c>
      <c r="B47" s="14" t="s">
        <v>60</v>
      </c>
      <c r="C47" s="13" t="s">
        <v>0</v>
      </c>
      <c r="D47" s="9" t="s">
        <v>1</v>
      </c>
      <c r="E47" s="9" t="s">
        <v>1</v>
      </c>
      <c r="F47" s="13" t="s">
        <v>2</v>
      </c>
      <c r="G47" s="15" t="s">
        <v>42</v>
      </c>
      <c r="H47" s="16" t="s">
        <v>13</v>
      </c>
      <c r="I47" s="16" t="s">
        <v>14</v>
      </c>
      <c r="J47" s="16">
        <v>1946529</v>
      </c>
      <c r="K47" s="27" t="s">
        <v>82</v>
      </c>
    </row>
    <row r="48" spans="1:11" s="1" customFormat="1" ht="131.15">
      <c r="A48" s="24" t="s">
        <v>54</v>
      </c>
      <c r="B48" s="14" t="s">
        <v>59</v>
      </c>
      <c r="C48" s="13" t="s">
        <v>0</v>
      </c>
      <c r="D48" s="9" t="s">
        <v>1</v>
      </c>
      <c r="E48" s="9" t="s">
        <v>1</v>
      </c>
      <c r="F48" s="13" t="s">
        <v>2</v>
      </c>
      <c r="G48" s="15" t="s">
        <v>42</v>
      </c>
      <c r="H48" s="16" t="s">
        <v>13</v>
      </c>
      <c r="I48" s="16" t="s">
        <v>40</v>
      </c>
      <c r="J48" s="16">
        <v>833711</v>
      </c>
      <c r="K48" s="27" t="s">
        <v>82</v>
      </c>
    </row>
    <row r="49" spans="1:11" s="1" customFormat="1" ht="131.15">
      <c r="A49" s="24" t="s">
        <v>54</v>
      </c>
      <c r="B49" s="14" t="s">
        <v>60</v>
      </c>
      <c r="C49" s="13" t="s">
        <v>0</v>
      </c>
      <c r="D49" s="9" t="s">
        <v>1</v>
      </c>
      <c r="E49" s="9" t="s">
        <v>1</v>
      </c>
      <c r="F49" s="13" t="s">
        <v>2</v>
      </c>
      <c r="G49" s="15" t="s">
        <v>42</v>
      </c>
      <c r="H49" s="16" t="s">
        <v>13</v>
      </c>
      <c r="I49" s="16" t="s">
        <v>40</v>
      </c>
      <c r="J49" s="16">
        <v>1946527</v>
      </c>
      <c r="K49" s="27" t="s">
        <v>82</v>
      </c>
    </row>
    <row r="50" spans="1:11" s="1" customFormat="1" ht="131.15">
      <c r="A50" s="24" t="s">
        <v>54</v>
      </c>
      <c r="B50" s="14" t="s">
        <v>59</v>
      </c>
      <c r="C50" s="13" t="s">
        <v>0</v>
      </c>
      <c r="D50" s="9" t="s">
        <v>1</v>
      </c>
      <c r="E50" s="9" t="s">
        <v>1</v>
      </c>
      <c r="F50" s="13" t="s">
        <v>2</v>
      </c>
      <c r="G50" s="15" t="s">
        <v>42</v>
      </c>
      <c r="H50" s="16" t="s">
        <v>13</v>
      </c>
      <c r="I50" s="16" t="s">
        <v>56</v>
      </c>
      <c r="J50" s="16">
        <v>833713</v>
      </c>
      <c r="K50" s="27" t="s">
        <v>82</v>
      </c>
    </row>
    <row r="51" spans="1:11" s="1" customFormat="1" ht="131.15">
      <c r="A51" s="24" t="s">
        <v>54</v>
      </c>
      <c r="B51" s="14" t="s">
        <v>60</v>
      </c>
      <c r="C51" s="13" t="s">
        <v>0</v>
      </c>
      <c r="D51" s="9" t="s">
        <v>1</v>
      </c>
      <c r="E51" s="9" t="s">
        <v>1</v>
      </c>
      <c r="F51" s="13" t="s">
        <v>2</v>
      </c>
      <c r="G51" s="15" t="s">
        <v>42</v>
      </c>
      <c r="H51" s="16" t="s">
        <v>13</v>
      </c>
      <c r="I51" s="16" t="s">
        <v>56</v>
      </c>
      <c r="J51" s="16">
        <v>1946525</v>
      </c>
      <c r="K51" s="27" t="s">
        <v>82</v>
      </c>
    </row>
    <row r="52" spans="1:11" s="1" customFormat="1" ht="131.15">
      <c r="A52" s="33" t="s">
        <v>61</v>
      </c>
      <c r="B52" s="34" t="s">
        <v>62</v>
      </c>
      <c r="C52" s="34" t="s">
        <v>0</v>
      </c>
      <c r="D52" s="34" t="s">
        <v>16</v>
      </c>
      <c r="E52" s="34" t="s">
        <v>16</v>
      </c>
      <c r="F52" s="34" t="s">
        <v>2</v>
      </c>
      <c r="G52" s="35" t="s">
        <v>42</v>
      </c>
      <c r="H52" s="36" t="s">
        <v>4</v>
      </c>
      <c r="I52" s="36" t="s">
        <v>63</v>
      </c>
      <c r="J52" s="36">
        <v>836395</v>
      </c>
      <c r="K52" s="37" t="s">
        <v>1</v>
      </c>
    </row>
  </sheetData>
  <sheetProtection sheet="1" objects="1" scenarios="1" selectLockedCells="1" sort="0" autoFilter="0"/>
  <phoneticPr fontId="4" type="noConversion"/>
  <printOptions horizontalCentered="1"/>
  <pageMargins left="0.25" right="0.25" top="0.75" bottom="0.75" header="0.3" footer="0.3"/>
  <pageSetup scale="47" fitToHeight="0" orientation="landscape" r:id="rId1"/>
  <headerFooter>
    <oddHeader>&amp;C&amp;26 4-Day Opiates
DRAFT - For Discussion</oddHeader>
    <oddFooter>&amp;R&amp;P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Layout" zoomScale="70" zoomScaleNormal="90" zoomScalePageLayoutView="70" workbookViewId="0"/>
  </sheetViews>
  <sheetFormatPr defaultColWidth="8.69140625" defaultRowHeight="14.6"/>
  <cols>
    <col min="1" max="1" width="37.3828125" style="2" bestFit="1" customWidth="1"/>
    <col min="2" max="2" width="23.69140625" style="2" bestFit="1" customWidth="1"/>
    <col min="3" max="3" width="23" style="6" customWidth="1"/>
    <col min="4" max="4" width="33.15234375" style="2" customWidth="1"/>
    <col min="5" max="5" width="12.84375" style="2" customWidth="1"/>
    <col min="6" max="6" width="27.69140625" style="2" bestFit="1" customWidth="1"/>
    <col min="7" max="7" width="19.15234375" style="3" customWidth="1"/>
    <col min="8" max="8" width="23.69140625" style="3" customWidth="1"/>
    <col min="9" max="9" width="23.84375" style="3" customWidth="1"/>
    <col min="10" max="10" width="15.15234375" style="3" customWidth="1"/>
    <col min="11" max="11" width="25.3828125" style="3" customWidth="1"/>
    <col min="12" max="12" width="15.15234375" style="3" customWidth="1"/>
    <col min="13" max="13" width="17.3828125" style="3" customWidth="1"/>
    <col min="14" max="14" width="17.3046875" style="3" customWidth="1"/>
    <col min="15" max="16384" width="8.69140625" style="2"/>
  </cols>
  <sheetData>
    <row r="1" spans="1:14" s="4" customFormat="1" ht="29.15">
      <c r="A1" s="49" t="s">
        <v>64</v>
      </c>
      <c r="B1" s="40" t="s">
        <v>65</v>
      </c>
      <c r="C1" s="50" t="s">
        <v>71</v>
      </c>
      <c r="D1" s="50" t="s">
        <v>72</v>
      </c>
      <c r="E1" s="50" t="s">
        <v>73</v>
      </c>
      <c r="F1" s="40" t="s">
        <v>74</v>
      </c>
      <c r="G1" s="40" t="s">
        <v>75</v>
      </c>
      <c r="H1" s="40" t="s">
        <v>76</v>
      </c>
      <c r="I1" s="40" t="s">
        <v>77</v>
      </c>
      <c r="J1" s="40" t="s">
        <v>78</v>
      </c>
      <c r="K1" s="40" t="s">
        <v>94</v>
      </c>
      <c r="L1" s="40" t="s">
        <v>93</v>
      </c>
      <c r="M1" s="40" t="s">
        <v>91</v>
      </c>
      <c r="N1" s="41" t="s">
        <v>92</v>
      </c>
    </row>
    <row r="2" spans="1:14" s="1" customFormat="1">
      <c r="A2" s="38" t="s">
        <v>83</v>
      </c>
      <c r="B2" s="17" t="s">
        <v>1</v>
      </c>
      <c r="C2" s="18" t="s">
        <v>3</v>
      </c>
      <c r="D2" s="19" t="s">
        <v>18</v>
      </c>
      <c r="E2" s="19" t="s">
        <v>19</v>
      </c>
      <c r="F2" s="17" t="s">
        <v>1</v>
      </c>
      <c r="G2" s="20">
        <v>50</v>
      </c>
      <c r="H2" s="17">
        <v>1</v>
      </c>
      <c r="I2" s="20">
        <f t="shared" ref="I2:I32" si="0">ROUND(G2/H2,0)</f>
        <v>50</v>
      </c>
      <c r="J2" s="17">
        <v>10</v>
      </c>
      <c r="K2" s="21">
        <f t="shared" ref="K2:K32" si="1">ROUNDUP(I2/J2,0)</f>
        <v>5</v>
      </c>
      <c r="L2" s="21">
        <f t="shared" ref="L2:L32" si="2">K2*4</f>
        <v>20</v>
      </c>
      <c r="M2" s="20">
        <f t="shared" ref="M2:M32" si="3">ROUNDDOWN(I2/J2,0)</f>
        <v>5</v>
      </c>
      <c r="N2" s="39">
        <f t="shared" ref="N2:N32" si="4">M2*4</f>
        <v>20</v>
      </c>
    </row>
    <row r="3" spans="1:14" s="1" customFormat="1">
      <c r="A3" s="38" t="s">
        <v>83</v>
      </c>
      <c r="B3" s="17" t="s">
        <v>1</v>
      </c>
      <c r="C3" s="18" t="s">
        <v>3</v>
      </c>
      <c r="D3" s="19" t="s">
        <v>20</v>
      </c>
      <c r="E3" s="19" t="s">
        <v>21</v>
      </c>
      <c r="F3" s="17" t="s">
        <v>1</v>
      </c>
      <c r="G3" s="20">
        <v>50</v>
      </c>
      <c r="H3" s="17">
        <v>1</v>
      </c>
      <c r="I3" s="20">
        <f t="shared" si="0"/>
        <v>50</v>
      </c>
      <c r="J3" s="17">
        <v>10</v>
      </c>
      <c r="K3" s="21">
        <f t="shared" si="1"/>
        <v>5</v>
      </c>
      <c r="L3" s="21">
        <f t="shared" si="2"/>
        <v>20</v>
      </c>
      <c r="M3" s="20">
        <f t="shared" si="3"/>
        <v>5</v>
      </c>
      <c r="N3" s="39">
        <f t="shared" si="4"/>
        <v>20</v>
      </c>
    </row>
    <row r="4" spans="1:14" s="1" customFormat="1">
      <c r="A4" s="38" t="s">
        <v>83</v>
      </c>
      <c r="B4" s="17" t="s">
        <v>1</v>
      </c>
      <c r="C4" s="18" t="s">
        <v>3</v>
      </c>
      <c r="D4" s="19" t="s">
        <v>22</v>
      </c>
      <c r="E4" s="19" t="s">
        <v>23</v>
      </c>
      <c r="F4" s="17" t="s">
        <v>1</v>
      </c>
      <c r="G4" s="20">
        <v>50</v>
      </c>
      <c r="H4" s="17">
        <v>1</v>
      </c>
      <c r="I4" s="20">
        <f t="shared" si="0"/>
        <v>50</v>
      </c>
      <c r="J4" s="17">
        <v>7.5</v>
      </c>
      <c r="K4" s="21">
        <f t="shared" si="1"/>
        <v>7</v>
      </c>
      <c r="L4" s="21">
        <f t="shared" si="2"/>
        <v>28</v>
      </c>
      <c r="M4" s="20">
        <f t="shared" si="3"/>
        <v>6</v>
      </c>
      <c r="N4" s="39">
        <f t="shared" si="4"/>
        <v>24</v>
      </c>
    </row>
    <row r="5" spans="1:14" s="1" customFormat="1">
      <c r="A5" s="38" t="s">
        <v>83</v>
      </c>
      <c r="B5" s="17" t="s">
        <v>24</v>
      </c>
      <c r="C5" s="18" t="s">
        <v>4</v>
      </c>
      <c r="D5" s="19" t="s">
        <v>25</v>
      </c>
      <c r="E5" s="19">
        <v>856980</v>
      </c>
      <c r="F5" s="17" t="s">
        <v>1</v>
      </c>
      <c r="G5" s="20">
        <v>50</v>
      </c>
      <c r="H5" s="17">
        <v>1</v>
      </c>
      <c r="I5" s="20">
        <f t="shared" si="0"/>
        <v>50</v>
      </c>
      <c r="J5" s="17">
        <v>10</v>
      </c>
      <c r="K5" s="21">
        <f t="shared" si="1"/>
        <v>5</v>
      </c>
      <c r="L5" s="21">
        <f t="shared" si="2"/>
        <v>20</v>
      </c>
      <c r="M5" s="20">
        <f t="shared" si="3"/>
        <v>5</v>
      </c>
      <c r="N5" s="39">
        <f t="shared" si="4"/>
        <v>20</v>
      </c>
    </row>
    <row r="6" spans="1:14" s="1" customFormat="1">
      <c r="A6" s="38" t="s">
        <v>83</v>
      </c>
      <c r="B6" s="17" t="s">
        <v>24</v>
      </c>
      <c r="C6" s="18" t="s">
        <v>4</v>
      </c>
      <c r="D6" s="19" t="s">
        <v>26</v>
      </c>
      <c r="E6" s="19">
        <v>856987</v>
      </c>
      <c r="F6" s="17" t="s">
        <v>1</v>
      </c>
      <c r="G6" s="20">
        <v>50</v>
      </c>
      <c r="H6" s="17">
        <v>1</v>
      </c>
      <c r="I6" s="20">
        <f t="shared" si="0"/>
        <v>50</v>
      </c>
      <c r="J6" s="17">
        <v>5</v>
      </c>
      <c r="K6" s="21">
        <f t="shared" si="1"/>
        <v>10</v>
      </c>
      <c r="L6" s="21">
        <f t="shared" si="2"/>
        <v>40</v>
      </c>
      <c r="M6" s="20">
        <f t="shared" si="3"/>
        <v>10</v>
      </c>
      <c r="N6" s="39">
        <f t="shared" si="4"/>
        <v>40</v>
      </c>
    </row>
    <row r="7" spans="1:14" s="1" customFormat="1">
      <c r="A7" s="38" t="s">
        <v>83</v>
      </c>
      <c r="B7" s="17" t="s">
        <v>24</v>
      </c>
      <c r="C7" s="18" t="s">
        <v>4</v>
      </c>
      <c r="D7" s="19" t="s">
        <v>27</v>
      </c>
      <c r="E7" s="19">
        <v>856992</v>
      </c>
      <c r="F7" s="17" t="s">
        <v>1</v>
      </c>
      <c r="G7" s="20">
        <v>50</v>
      </c>
      <c r="H7" s="17">
        <v>1</v>
      </c>
      <c r="I7" s="20">
        <f t="shared" si="0"/>
        <v>50</v>
      </c>
      <c r="J7" s="17">
        <v>7.5</v>
      </c>
      <c r="K7" s="21">
        <f t="shared" si="1"/>
        <v>7</v>
      </c>
      <c r="L7" s="21">
        <f t="shared" si="2"/>
        <v>28</v>
      </c>
      <c r="M7" s="20">
        <f t="shared" si="3"/>
        <v>6</v>
      </c>
      <c r="N7" s="39">
        <f t="shared" si="4"/>
        <v>24</v>
      </c>
    </row>
    <row r="8" spans="1:14" s="1" customFormat="1">
      <c r="A8" s="38" t="s">
        <v>83</v>
      </c>
      <c r="B8" s="17" t="s">
        <v>28</v>
      </c>
      <c r="C8" s="18" t="s">
        <v>4</v>
      </c>
      <c r="D8" s="19" t="s">
        <v>29</v>
      </c>
      <c r="E8" s="19">
        <v>856999</v>
      </c>
      <c r="F8" s="17" t="s">
        <v>1</v>
      </c>
      <c r="G8" s="20">
        <v>50</v>
      </c>
      <c r="H8" s="17">
        <v>1</v>
      </c>
      <c r="I8" s="20">
        <f t="shared" si="0"/>
        <v>50</v>
      </c>
      <c r="J8" s="17">
        <v>10</v>
      </c>
      <c r="K8" s="21">
        <f t="shared" si="1"/>
        <v>5</v>
      </c>
      <c r="L8" s="21">
        <f t="shared" si="2"/>
        <v>20</v>
      </c>
      <c r="M8" s="20">
        <f t="shared" si="3"/>
        <v>5</v>
      </c>
      <c r="N8" s="39">
        <f t="shared" si="4"/>
        <v>20</v>
      </c>
    </row>
    <row r="9" spans="1:14" s="1" customFormat="1">
      <c r="A9" s="38" t="s">
        <v>83</v>
      </c>
      <c r="B9" s="17" t="s">
        <v>28</v>
      </c>
      <c r="C9" s="18" t="s">
        <v>4</v>
      </c>
      <c r="D9" s="19" t="s">
        <v>30</v>
      </c>
      <c r="E9" s="19">
        <v>857391</v>
      </c>
      <c r="F9" s="17" t="s">
        <v>1</v>
      </c>
      <c r="G9" s="20">
        <v>50</v>
      </c>
      <c r="H9" s="17">
        <v>1</v>
      </c>
      <c r="I9" s="20">
        <f t="shared" si="0"/>
        <v>50</v>
      </c>
      <c r="J9" s="17">
        <v>2.5</v>
      </c>
      <c r="K9" s="21">
        <f t="shared" si="1"/>
        <v>20</v>
      </c>
      <c r="L9" s="21">
        <f t="shared" si="2"/>
        <v>80</v>
      </c>
      <c r="M9" s="20">
        <f t="shared" si="3"/>
        <v>20</v>
      </c>
      <c r="N9" s="39">
        <f t="shared" si="4"/>
        <v>80</v>
      </c>
    </row>
    <row r="10" spans="1:14" s="1" customFormat="1">
      <c r="A10" s="38" t="s">
        <v>83</v>
      </c>
      <c r="B10" s="17" t="s">
        <v>31</v>
      </c>
      <c r="C10" s="18" t="s">
        <v>4</v>
      </c>
      <c r="D10" s="19" t="s">
        <v>32</v>
      </c>
      <c r="E10" s="19">
        <v>857002</v>
      </c>
      <c r="F10" s="17" t="s">
        <v>1</v>
      </c>
      <c r="G10" s="20">
        <v>50</v>
      </c>
      <c r="H10" s="17">
        <v>1</v>
      </c>
      <c r="I10" s="20">
        <f t="shared" si="0"/>
        <v>50</v>
      </c>
      <c r="J10" s="17">
        <v>5</v>
      </c>
      <c r="K10" s="21">
        <f t="shared" si="1"/>
        <v>10</v>
      </c>
      <c r="L10" s="21">
        <f t="shared" si="2"/>
        <v>40</v>
      </c>
      <c r="M10" s="20">
        <f t="shared" si="3"/>
        <v>10</v>
      </c>
      <c r="N10" s="39">
        <f t="shared" si="4"/>
        <v>40</v>
      </c>
    </row>
    <row r="11" spans="1:14" s="1" customFormat="1">
      <c r="A11" s="38" t="s">
        <v>83</v>
      </c>
      <c r="B11" s="17" t="s">
        <v>31</v>
      </c>
      <c r="C11" s="18" t="s">
        <v>4</v>
      </c>
      <c r="D11" s="19" t="s">
        <v>33</v>
      </c>
      <c r="E11" s="19">
        <v>857005</v>
      </c>
      <c r="F11" s="17" t="s">
        <v>1</v>
      </c>
      <c r="G11" s="20">
        <v>50</v>
      </c>
      <c r="H11" s="17">
        <v>1</v>
      </c>
      <c r="I11" s="20">
        <f t="shared" si="0"/>
        <v>50</v>
      </c>
      <c r="J11" s="17">
        <v>7.5</v>
      </c>
      <c r="K11" s="21">
        <f t="shared" si="1"/>
        <v>7</v>
      </c>
      <c r="L11" s="21">
        <f t="shared" si="2"/>
        <v>28</v>
      </c>
      <c r="M11" s="20">
        <f t="shared" si="3"/>
        <v>6</v>
      </c>
      <c r="N11" s="39">
        <f t="shared" si="4"/>
        <v>24</v>
      </c>
    </row>
    <row r="12" spans="1:14" s="1" customFormat="1">
      <c r="A12" s="38" t="s">
        <v>35</v>
      </c>
      <c r="B12" s="17" t="s">
        <v>1</v>
      </c>
      <c r="C12" s="18" t="s">
        <v>3</v>
      </c>
      <c r="D12" s="19" t="s">
        <v>37</v>
      </c>
      <c r="E12" s="19">
        <v>892589</v>
      </c>
      <c r="F12" s="17" t="s">
        <v>1</v>
      </c>
      <c r="G12" s="20">
        <v>50</v>
      </c>
      <c r="H12" s="17">
        <v>1</v>
      </c>
      <c r="I12" s="20">
        <f t="shared" si="0"/>
        <v>50</v>
      </c>
      <c r="J12" s="17">
        <v>10</v>
      </c>
      <c r="K12" s="21">
        <f t="shared" si="1"/>
        <v>5</v>
      </c>
      <c r="L12" s="21">
        <f t="shared" si="2"/>
        <v>20</v>
      </c>
      <c r="M12" s="20">
        <f t="shared" si="3"/>
        <v>5</v>
      </c>
      <c r="N12" s="39">
        <f t="shared" si="4"/>
        <v>20</v>
      </c>
    </row>
    <row r="13" spans="1:14" s="1" customFormat="1">
      <c r="A13" s="38" t="s">
        <v>35</v>
      </c>
      <c r="B13" s="17" t="s">
        <v>1</v>
      </c>
      <c r="C13" s="18" t="s">
        <v>3</v>
      </c>
      <c r="D13" s="19" t="s">
        <v>38</v>
      </c>
      <c r="E13" s="19">
        <v>894780</v>
      </c>
      <c r="F13" s="17" t="s">
        <v>1</v>
      </c>
      <c r="G13" s="20">
        <v>50</v>
      </c>
      <c r="H13" s="17">
        <v>1</v>
      </c>
      <c r="I13" s="20">
        <f t="shared" si="0"/>
        <v>50</v>
      </c>
      <c r="J13" s="17">
        <v>20</v>
      </c>
      <c r="K13" s="21">
        <f t="shared" si="1"/>
        <v>3</v>
      </c>
      <c r="L13" s="21">
        <f t="shared" si="2"/>
        <v>12</v>
      </c>
      <c r="M13" s="20">
        <f t="shared" si="3"/>
        <v>2</v>
      </c>
      <c r="N13" s="39">
        <f t="shared" si="4"/>
        <v>8</v>
      </c>
    </row>
    <row r="14" spans="1:14" s="1" customFormat="1">
      <c r="A14" s="38" t="s">
        <v>35</v>
      </c>
      <c r="B14" s="17" t="s">
        <v>1</v>
      </c>
      <c r="C14" s="18" t="s">
        <v>3</v>
      </c>
      <c r="D14" s="19" t="s">
        <v>39</v>
      </c>
      <c r="E14" s="19">
        <v>892625</v>
      </c>
      <c r="F14" s="17" t="s">
        <v>1</v>
      </c>
      <c r="G14" s="20">
        <v>50</v>
      </c>
      <c r="H14" s="17">
        <v>1</v>
      </c>
      <c r="I14" s="20">
        <f t="shared" si="0"/>
        <v>50</v>
      </c>
      <c r="J14" s="17">
        <v>20</v>
      </c>
      <c r="K14" s="21">
        <f t="shared" si="1"/>
        <v>3</v>
      </c>
      <c r="L14" s="21">
        <f t="shared" si="2"/>
        <v>12</v>
      </c>
      <c r="M14" s="20">
        <f t="shared" si="3"/>
        <v>2</v>
      </c>
      <c r="N14" s="39">
        <f t="shared" si="4"/>
        <v>8</v>
      </c>
    </row>
    <row r="15" spans="1:14" s="1" customFormat="1">
      <c r="A15" s="38" t="s">
        <v>35</v>
      </c>
      <c r="B15" s="17" t="s">
        <v>1</v>
      </c>
      <c r="C15" s="18" t="s">
        <v>4</v>
      </c>
      <c r="D15" s="19" t="s">
        <v>5</v>
      </c>
      <c r="E15" s="19">
        <v>892582</v>
      </c>
      <c r="F15" s="17" t="s">
        <v>1</v>
      </c>
      <c r="G15" s="20">
        <v>50</v>
      </c>
      <c r="H15" s="17">
        <v>1</v>
      </c>
      <c r="I15" s="20">
        <f t="shared" si="0"/>
        <v>50</v>
      </c>
      <c r="J15" s="17">
        <v>15</v>
      </c>
      <c r="K15" s="21">
        <f t="shared" si="1"/>
        <v>4</v>
      </c>
      <c r="L15" s="21">
        <f t="shared" si="2"/>
        <v>16</v>
      </c>
      <c r="M15" s="20">
        <f t="shared" si="3"/>
        <v>3</v>
      </c>
      <c r="N15" s="39">
        <f t="shared" si="4"/>
        <v>12</v>
      </c>
    </row>
    <row r="16" spans="1:14" s="1" customFormat="1">
      <c r="A16" s="38" t="s">
        <v>35</v>
      </c>
      <c r="B16" s="17" t="s">
        <v>1</v>
      </c>
      <c r="C16" s="18" t="s">
        <v>4</v>
      </c>
      <c r="D16" s="19" t="s">
        <v>6</v>
      </c>
      <c r="E16" s="19">
        <v>893672</v>
      </c>
      <c r="F16" s="17" t="s">
        <v>1</v>
      </c>
      <c r="G16" s="20">
        <v>50</v>
      </c>
      <c r="H16" s="17">
        <v>1</v>
      </c>
      <c r="I16" s="20">
        <f t="shared" si="0"/>
        <v>50</v>
      </c>
      <c r="J16" s="17">
        <v>30</v>
      </c>
      <c r="K16" s="21">
        <f t="shared" si="1"/>
        <v>2</v>
      </c>
      <c r="L16" s="21">
        <f t="shared" si="2"/>
        <v>8</v>
      </c>
      <c r="M16" s="20">
        <f t="shared" si="3"/>
        <v>1</v>
      </c>
      <c r="N16" s="39">
        <f t="shared" si="4"/>
        <v>4</v>
      </c>
    </row>
    <row r="17" spans="1:14" s="1" customFormat="1">
      <c r="A17" s="38" t="s">
        <v>84</v>
      </c>
      <c r="B17" s="17" t="s">
        <v>41</v>
      </c>
      <c r="C17" s="18" t="s">
        <v>3</v>
      </c>
      <c r="D17" s="19" t="s">
        <v>43</v>
      </c>
      <c r="E17" s="19">
        <v>1049580</v>
      </c>
      <c r="F17" s="17" t="s">
        <v>1</v>
      </c>
      <c r="G17" s="20">
        <v>50</v>
      </c>
      <c r="H17" s="17">
        <v>1.5</v>
      </c>
      <c r="I17" s="20">
        <f t="shared" si="0"/>
        <v>33</v>
      </c>
      <c r="J17" s="17">
        <v>5</v>
      </c>
      <c r="K17" s="21">
        <f t="shared" si="1"/>
        <v>7</v>
      </c>
      <c r="L17" s="21">
        <f t="shared" si="2"/>
        <v>28</v>
      </c>
      <c r="M17" s="20">
        <f t="shared" si="3"/>
        <v>6</v>
      </c>
      <c r="N17" s="39">
        <f t="shared" si="4"/>
        <v>24</v>
      </c>
    </row>
    <row r="18" spans="1:14" s="1" customFormat="1">
      <c r="A18" s="38" t="s">
        <v>84</v>
      </c>
      <c r="B18" s="17" t="s">
        <v>41</v>
      </c>
      <c r="C18" s="18" t="s">
        <v>4</v>
      </c>
      <c r="D18" s="19" t="s">
        <v>25</v>
      </c>
      <c r="E18" s="19">
        <v>1014599</v>
      </c>
      <c r="F18" s="17" t="s">
        <v>1</v>
      </c>
      <c r="G18" s="20">
        <v>50</v>
      </c>
      <c r="H18" s="17">
        <v>1.5</v>
      </c>
      <c r="I18" s="20">
        <f t="shared" si="0"/>
        <v>33</v>
      </c>
      <c r="J18" s="17">
        <v>10</v>
      </c>
      <c r="K18" s="21">
        <f t="shared" si="1"/>
        <v>4</v>
      </c>
      <c r="L18" s="21">
        <f t="shared" si="2"/>
        <v>16</v>
      </c>
      <c r="M18" s="20">
        <f t="shared" si="3"/>
        <v>3</v>
      </c>
      <c r="N18" s="39">
        <f t="shared" si="4"/>
        <v>12</v>
      </c>
    </row>
    <row r="19" spans="1:14" s="1" customFormat="1">
      <c r="A19" s="38" t="s">
        <v>84</v>
      </c>
      <c r="B19" s="17" t="s">
        <v>41</v>
      </c>
      <c r="C19" s="18" t="s">
        <v>4</v>
      </c>
      <c r="D19" s="19" t="s">
        <v>44</v>
      </c>
      <c r="E19" s="19">
        <v>1037259</v>
      </c>
      <c r="F19" s="17" t="s">
        <v>1</v>
      </c>
      <c r="G19" s="20">
        <v>50</v>
      </c>
      <c r="H19" s="17">
        <v>1.5</v>
      </c>
      <c r="I19" s="20">
        <f t="shared" si="0"/>
        <v>33</v>
      </c>
      <c r="J19" s="17">
        <v>2.5</v>
      </c>
      <c r="K19" s="21">
        <f t="shared" si="1"/>
        <v>14</v>
      </c>
      <c r="L19" s="21">
        <f t="shared" si="2"/>
        <v>56</v>
      </c>
      <c r="M19" s="20">
        <f t="shared" si="3"/>
        <v>13</v>
      </c>
      <c r="N19" s="39">
        <f t="shared" si="4"/>
        <v>52</v>
      </c>
    </row>
    <row r="20" spans="1:14" s="1" customFormat="1">
      <c r="A20" s="38" t="s">
        <v>84</v>
      </c>
      <c r="B20" s="17" t="s">
        <v>41</v>
      </c>
      <c r="C20" s="18" t="s">
        <v>4</v>
      </c>
      <c r="D20" s="19" t="s">
        <v>26</v>
      </c>
      <c r="E20" s="19">
        <v>1014615</v>
      </c>
      <c r="F20" s="17" t="s">
        <v>1</v>
      </c>
      <c r="G20" s="20">
        <v>50</v>
      </c>
      <c r="H20" s="17">
        <v>1.5</v>
      </c>
      <c r="I20" s="20">
        <f t="shared" si="0"/>
        <v>33</v>
      </c>
      <c r="J20" s="17">
        <v>5</v>
      </c>
      <c r="K20" s="21">
        <f t="shared" si="1"/>
        <v>7</v>
      </c>
      <c r="L20" s="21">
        <f t="shared" si="2"/>
        <v>28</v>
      </c>
      <c r="M20" s="20">
        <f t="shared" si="3"/>
        <v>6</v>
      </c>
      <c r="N20" s="39">
        <f t="shared" si="4"/>
        <v>24</v>
      </c>
    </row>
    <row r="21" spans="1:14" s="1" customFormat="1">
      <c r="A21" s="38" t="s">
        <v>84</v>
      </c>
      <c r="B21" s="17" t="s">
        <v>41</v>
      </c>
      <c r="C21" s="18" t="s">
        <v>4</v>
      </c>
      <c r="D21" s="19" t="s">
        <v>27</v>
      </c>
      <c r="E21" s="19">
        <v>1014632</v>
      </c>
      <c r="F21" s="17" t="s">
        <v>1</v>
      </c>
      <c r="G21" s="20">
        <v>50</v>
      </c>
      <c r="H21" s="17">
        <v>1.5</v>
      </c>
      <c r="I21" s="20">
        <f t="shared" si="0"/>
        <v>33</v>
      </c>
      <c r="J21" s="17">
        <v>7.5</v>
      </c>
      <c r="K21" s="21">
        <f t="shared" si="1"/>
        <v>5</v>
      </c>
      <c r="L21" s="21">
        <f t="shared" si="2"/>
        <v>20</v>
      </c>
      <c r="M21" s="20">
        <f t="shared" si="3"/>
        <v>4</v>
      </c>
      <c r="N21" s="39">
        <f t="shared" si="4"/>
        <v>16</v>
      </c>
    </row>
    <row r="22" spans="1:14" s="1" customFormat="1">
      <c r="A22" s="38" t="s">
        <v>84</v>
      </c>
      <c r="B22" s="17" t="s">
        <v>41</v>
      </c>
      <c r="C22" s="18" t="s">
        <v>4</v>
      </c>
      <c r="D22" s="19" t="s">
        <v>29</v>
      </c>
      <c r="E22" s="19">
        <v>1049214</v>
      </c>
      <c r="F22" s="17" t="s">
        <v>1</v>
      </c>
      <c r="G22" s="20">
        <v>50</v>
      </c>
      <c r="H22" s="17">
        <v>1.5</v>
      </c>
      <c r="I22" s="20">
        <f t="shared" si="0"/>
        <v>33</v>
      </c>
      <c r="J22" s="17">
        <v>10</v>
      </c>
      <c r="K22" s="21">
        <f t="shared" si="1"/>
        <v>4</v>
      </c>
      <c r="L22" s="21">
        <f t="shared" si="2"/>
        <v>16</v>
      </c>
      <c r="M22" s="20">
        <f t="shared" si="3"/>
        <v>3</v>
      </c>
      <c r="N22" s="39">
        <f t="shared" si="4"/>
        <v>12</v>
      </c>
    </row>
    <row r="23" spans="1:14" s="1" customFormat="1">
      <c r="A23" s="38" t="s">
        <v>84</v>
      </c>
      <c r="B23" s="17" t="s">
        <v>41</v>
      </c>
      <c r="C23" s="18" t="s">
        <v>4</v>
      </c>
      <c r="D23" s="19" t="s">
        <v>30</v>
      </c>
      <c r="E23" s="19">
        <v>1049635</v>
      </c>
      <c r="F23" s="17" t="s">
        <v>1</v>
      </c>
      <c r="G23" s="20">
        <v>50</v>
      </c>
      <c r="H23" s="17">
        <v>1.5</v>
      </c>
      <c r="I23" s="20">
        <f t="shared" si="0"/>
        <v>33</v>
      </c>
      <c r="J23" s="17">
        <v>2.5</v>
      </c>
      <c r="K23" s="21">
        <f t="shared" si="1"/>
        <v>14</v>
      </c>
      <c r="L23" s="21">
        <f t="shared" si="2"/>
        <v>56</v>
      </c>
      <c r="M23" s="20">
        <f t="shared" si="3"/>
        <v>13</v>
      </c>
      <c r="N23" s="39">
        <f t="shared" si="4"/>
        <v>52</v>
      </c>
    </row>
    <row r="24" spans="1:14" s="1" customFormat="1">
      <c r="A24" s="38" t="s">
        <v>84</v>
      </c>
      <c r="B24" s="17" t="s">
        <v>41</v>
      </c>
      <c r="C24" s="18" t="s">
        <v>4</v>
      </c>
      <c r="D24" s="19" t="s">
        <v>32</v>
      </c>
      <c r="E24" s="19">
        <v>1049221</v>
      </c>
      <c r="F24" s="17" t="s">
        <v>1</v>
      </c>
      <c r="G24" s="20">
        <v>50</v>
      </c>
      <c r="H24" s="17">
        <v>1.5</v>
      </c>
      <c r="I24" s="20">
        <f t="shared" si="0"/>
        <v>33</v>
      </c>
      <c r="J24" s="17">
        <v>5</v>
      </c>
      <c r="K24" s="21">
        <f t="shared" si="1"/>
        <v>7</v>
      </c>
      <c r="L24" s="21">
        <f t="shared" si="2"/>
        <v>28</v>
      </c>
      <c r="M24" s="20">
        <f t="shared" si="3"/>
        <v>6</v>
      </c>
      <c r="N24" s="39">
        <f t="shared" si="4"/>
        <v>24</v>
      </c>
    </row>
    <row r="25" spans="1:14" s="1" customFormat="1">
      <c r="A25" s="38" t="s">
        <v>84</v>
      </c>
      <c r="B25" s="17" t="s">
        <v>41</v>
      </c>
      <c r="C25" s="18" t="s">
        <v>4</v>
      </c>
      <c r="D25" s="19" t="s">
        <v>33</v>
      </c>
      <c r="E25" s="19">
        <v>1049225</v>
      </c>
      <c r="F25" s="17" t="s">
        <v>1</v>
      </c>
      <c r="G25" s="20">
        <v>50</v>
      </c>
      <c r="H25" s="17">
        <v>1.5</v>
      </c>
      <c r="I25" s="20">
        <f t="shared" si="0"/>
        <v>33</v>
      </c>
      <c r="J25" s="17">
        <v>7.5</v>
      </c>
      <c r="K25" s="21">
        <f t="shared" si="1"/>
        <v>5</v>
      </c>
      <c r="L25" s="21">
        <f t="shared" si="2"/>
        <v>20</v>
      </c>
      <c r="M25" s="20">
        <f t="shared" si="3"/>
        <v>4</v>
      </c>
      <c r="N25" s="39">
        <f t="shared" si="4"/>
        <v>16</v>
      </c>
    </row>
    <row r="26" spans="1:14" s="1" customFormat="1">
      <c r="A26" s="38" t="s">
        <v>45</v>
      </c>
      <c r="B26" s="17" t="s">
        <v>46</v>
      </c>
      <c r="C26" s="18" t="s">
        <v>4</v>
      </c>
      <c r="D26" s="19" t="s">
        <v>5</v>
      </c>
      <c r="E26" s="19">
        <v>1049611</v>
      </c>
      <c r="F26" s="17" t="s">
        <v>1</v>
      </c>
      <c r="G26" s="20">
        <v>50</v>
      </c>
      <c r="H26" s="17">
        <v>1.5</v>
      </c>
      <c r="I26" s="20">
        <f t="shared" si="0"/>
        <v>33</v>
      </c>
      <c r="J26" s="17">
        <v>15</v>
      </c>
      <c r="K26" s="21">
        <f t="shared" si="1"/>
        <v>3</v>
      </c>
      <c r="L26" s="21">
        <f t="shared" si="2"/>
        <v>12</v>
      </c>
      <c r="M26" s="20">
        <f t="shared" si="3"/>
        <v>2</v>
      </c>
      <c r="N26" s="39">
        <f t="shared" si="4"/>
        <v>8</v>
      </c>
    </row>
    <row r="27" spans="1:14" s="1" customFormat="1">
      <c r="A27" s="38" t="s">
        <v>45</v>
      </c>
      <c r="B27" s="17" t="s">
        <v>46</v>
      </c>
      <c r="C27" s="18" t="s">
        <v>4</v>
      </c>
      <c r="D27" s="19" t="s">
        <v>6</v>
      </c>
      <c r="E27" s="19">
        <v>1049618</v>
      </c>
      <c r="F27" s="17" t="s">
        <v>1</v>
      </c>
      <c r="G27" s="20">
        <v>50</v>
      </c>
      <c r="H27" s="17">
        <v>1.5</v>
      </c>
      <c r="I27" s="20">
        <f t="shared" si="0"/>
        <v>33</v>
      </c>
      <c r="J27" s="17">
        <v>30</v>
      </c>
      <c r="K27" s="21">
        <f t="shared" si="1"/>
        <v>2</v>
      </c>
      <c r="L27" s="21">
        <f t="shared" si="2"/>
        <v>8</v>
      </c>
      <c r="M27" s="20">
        <f t="shared" si="3"/>
        <v>1</v>
      </c>
      <c r="N27" s="39">
        <f t="shared" si="4"/>
        <v>4</v>
      </c>
    </row>
    <row r="28" spans="1:14" s="1" customFormat="1">
      <c r="A28" s="38" t="s">
        <v>45</v>
      </c>
      <c r="B28" s="17" t="s">
        <v>47</v>
      </c>
      <c r="C28" s="18" t="s">
        <v>4</v>
      </c>
      <c r="D28" s="19" t="s">
        <v>34</v>
      </c>
      <c r="E28" s="19">
        <v>1049621</v>
      </c>
      <c r="F28" s="17" t="s">
        <v>1</v>
      </c>
      <c r="G28" s="20">
        <v>50</v>
      </c>
      <c r="H28" s="17">
        <v>1.5</v>
      </c>
      <c r="I28" s="20">
        <f t="shared" si="0"/>
        <v>33</v>
      </c>
      <c r="J28" s="17">
        <v>5</v>
      </c>
      <c r="K28" s="21">
        <f t="shared" si="1"/>
        <v>7</v>
      </c>
      <c r="L28" s="21">
        <f t="shared" si="2"/>
        <v>28</v>
      </c>
      <c r="M28" s="20">
        <f t="shared" si="3"/>
        <v>6</v>
      </c>
      <c r="N28" s="39">
        <f t="shared" si="4"/>
        <v>24</v>
      </c>
    </row>
    <row r="29" spans="1:14" s="1" customFormat="1" ht="19.5" customHeight="1">
      <c r="A29" s="38" t="s">
        <v>45</v>
      </c>
      <c r="B29" s="17" t="s">
        <v>48</v>
      </c>
      <c r="C29" s="18" t="s">
        <v>4</v>
      </c>
      <c r="D29" s="19" t="s">
        <v>49</v>
      </c>
      <c r="E29" s="19">
        <v>1113314</v>
      </c>
      <c r="F29" s="17" t="s">
        <v>1</v>
      </c>
      <c r="G29" s="20">
        <v>50</v>
      </c>
      <c r="H29" s="17">
        <v>1.5</v>
      </c>
      <c r="I29" s="20">
        <f t="shared" si="0"/>
        <v>33</v>
      </c>
      <c r="J29" s="17">
        <v>7.5</v>
      </c>
      <c r="K29" s="21">
        <f t="shared" si="1"/>
        <v>5</v>
      </c>
      <c r="L29" s="21">
        <f t="shared" si="2"/>
        <v>20</v>
      </c>
      <c r="M29" s="20">
        <f t="shared" si="3"/>
        <v>4</v>
      </c>
      <c r="N29" s="39">
        <f t="shared" si="4"/>
        <v>16</v>
      </c>
    </row>
    <row r="30" spans="1:14" s="1" customFormat="1">
      <c r="A30" s="38" t="s">
        <v>54</v>
      </c>
      <c r="B30" s="17" t="s">
        <v>57</v>
      </c>
      <c r="C30" s="18" t="s">
        <v>4</v>
      </c>
      <c r="D30" s="19" t="s">
        <v>14</v>
      </c>
      <c r="E30" s="19" t="s">
        <v>58</v>
      </c>
      <c r="F30" s="17" t="s">
        <v>1</v>
      </c>
      <c r="G30" s="20">
        <v>50</v>
      </c>
      <c r="H30" s="17">
        <v>0.1</v>
      </c>
      <c r="I30" s="20">
        <f t="shared" si="0"/>
        <v>500</v>
      </c>
      <c r="J30" s="17">
        <v>100</v>
      </c>
      <c r="K30" s="21">
        <f t="shared" si="1"/>
        <v>5</v>
      </c>
      <c r="L30" s="21">
        <f t="shared" si="2"/>
        <v>20</v>
      </c>
      <c r="M30" s="20">
        <f t="shared" si="3"/>
        <v>5</v>
      </c>
      <c r="N30" s="39">
        <f t="shared" si="4"/>
        <v>20</v>
      </c>
    </row>
    <row r="31" spans="1:14" s="1" customFormat="1">
      <c r="A31" s="38" t="s">
        <v>54</v>
      </c>
      <c r="B31" s="17" t="s">
        <v>57</v>
      </c>
      <c r="C31" s="18" t="s">
        <v>4</v>
      </c>
      <c r="D31" s="19" t="s">
        <v>12</v>
      </c>
      <c r="E31" s="19">
        <v>835603</v>
      </c>
      <c r="F31" s="17" t="s">
        <v>1</v>
      </c>
      <c r="G31" s="20">
        <v>50</v>
      </c>
      <c r="H31" s="17">
        <v>0.1</v>
      </c>
      <c r="I31" s="20">
        <f t="shared" si="0"/>
        <v>500</v>
      </c>
      <c r="J31" s="17">
        <v>50</v>
      </c>
      <c r="K31" s="21">
        <f t="shared" si="1"/>
        <v>10</v>
      </c>
      <c r="L31" s="21">
        <f t="shared" si="2"/>
        <v>40</v>
      </c>
      <c r="M31" s="20">
        <f t="shared" si="3"/>
        <v>10</v>
      </c>
      <c r="N31" s="39">
        <f t="shared" si="4"/>
        <v>40</v>
      </c>
    </row>
    <row r="32" spans="1:14" s="1" customFormat="1">
      <c r="A32" s="42" t="s">
        <v>61</v>
      </c>
      <c r="B32" s="43" t="s">
        <v>62</v>
      </c>
      <c r="C32" s="44" t="s">
        <v>4</v>
      </c>
      <c r="D32" s="45" t="s">
        <v>63</v>
      </c>
      <c r="E32" s="45">
        <v>836395</v>
      </c>
      <c r="F32" s="43" t="s">
        <v>1</v>
      </c>
      <c r="G32" s="46">
        <v>50</v>
      </c>
      <c r="H32" s="43">
        <v>0.1</v>
      </c>
      <c r="I32" s="46">
        <f t="shared" si="0"/>
        <v>500</v>
      </c>
      <c r="J32" s="43">
        <v>37.5</v>
      </c>
      <c r="K32" s="47">
        <f t="shared" si="1"/>
        <v>14</v>
      </c>
      <c r="L32" s="47">
        <f t="shared" si="2"/>
        <v>56</v>
      </c>
      <c r="M32" s="46">
        <f t="shared" si="3"/>
        <v>13</v>
      </c>
      <c r="N32" s="48">
        <f t="shared" si="4"/>
        <v>52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42" fitToHeight="0" orientation="landscape" r:id="rId1"/>
  <headerFooter>
    <oddHeader xml:space="preserve">&amp;C&amp;"System Font,Regular"&amp;23 &amp;K00000050 MME Calculations
DRAFT - For Discussion&amp;20
</oddHeader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4-Day Opiates</vt:lpstr>
      <vt:lpstr>50 MME Calculations</vt:lpstr>
      <vt:lpstr>'4-Day Opiates'!Print_Area</vt:lpstr>
      <vt:lpstr>'50 MME Calculations'!Print_Area</vt:lpstr>
      <vt:lpstr>'4-Day Opiates'!Print_Titles</vt:lpstr>
      <vt:lpstr>'50 MME Calculations'!Print_Titles</vt:lpstr>
      <vt:lpstr>Title_Drug_Ingredient..K52</vt:lpstr>
      <vt:lpstr>Title_Drug_Ingredient..N32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4-Day Opiates and 50 MME Calculations - DRAFT for Discussion</dc:title>
  <dc:creator>DWC</dc:creator>
  <cp:lastModifiedBy>DIR</cp:lastModifiedBy>
  <dcterms:created xsi:type="dcterms:W3CDTF">2020-09-21T16:36:03Z</dcterms:created>
  <dcterms:modified xsi:type="dcterms:W3CDTF">2020-10-08T21:48:51Z</dcterms:modified>
</cp:coreProperties>
</file>